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33" i="5"/>
  <c r="D17"/>
  <c r="D16"/>
  <c r="D32"/>
  <c r="D31"/>
  <c r="D30"/>
  <c r="E7"/>
  <c r="D42" l="1"/>
  <c r="F43"/>
  <c r="F31"/>
  <c r="F32"/>
  <c r="F33"/>
  <c r="F35"/>
  <c r="F36"/>
  <c r="F37"/>
  <c r="F38"/>
  <c r="F39"/>
  <c r="F30"/>
  <c r="F28"/>
  <c r="F27"/>
  <c r="F24"/>
  <c r="F25"/>
  <c r="F23"/>
  <c r="F17"/>
  <c r="F18"/>
  <c r="F19"/>
  <c r="F20"/>
  <c r="E26"/>
  <c r="E22"/>
  <c r="E40" s="1"/>
  <c r="F16" l="1"/>
  <c r="F42"/>
  <c r="D29"/>
  <c r="F29" s="1"/>
  <c r="D21"/>
  <c r="F21" s="1"/>
  <c r="D26"/>
  <c r="F26" s="1"/>
  <c r="D22" l="1"/>
  <c r="F22" s="1"/>
  <c r="D40" l="1"/>
  <c r="D41" s="1"/>
  <c r="F40" l="1"/>
  <c r="F41"/>
</calcChain>
</file>

<file path=xl/sharedStrings.xml><?xml version="1.0" encoding="utf-8"?>
<sst xmlns="http://schemas.openxmlformats.org/spreadsheetml/2006/main" count="40" uniqueCount="40">
  <si>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</si>
  <si>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</si>
  <si>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</si>
  <si>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</si>
  <si>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</si>
  <si>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</si>
  <si>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</si>
  <si>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</si>
  <si>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</si>
  <si>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</si>
  <si>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</si>
  <si>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</si>
  <si>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</si>
  <si>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</si>
  <si>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</si>
  <si>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</si>
  <si>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</si>
  <si>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</si>
  <si>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</si>
  <si>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</si>
  <si>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</si>
  <si>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</si>
  <si>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</si>
  <si>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</si>
  <si>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</si>
  <si>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</si>
  <si>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</si>
  <si>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</t>
  </si>
  <si>
    <t>Задолженность по оплате за "Содержание"</t>
  </si>
  <si>
    <t xml:space="preserve">Получено доходов от использования общего имущества </t>
  </si>
  <si>
    <t>Задолженность по коммунальным услугам</t>
  </si>
  <si>
    <t>Затраты на работы по текущ.ремонту, в т.ч.</t>
  </si>
  <si>
    <t>Затраты на заработную плату рабочим  текущего  ремонта (с отчислениями на  соцнужды)</t>
  </si>
  <si>
    <t>ИТОГО ДОХОДОВ</t>
  </si>
  <si>
    <t>Всего за 4-й кв. 2018 год</t>
  </si>
  <si>
    <t>Налог УСН</t>
  </si>
  <si>
    <t>Общеэксплуатац.расходы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</si>
  <si>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1 квартал 2019   год</t>
  </si>
  <si>
    <t>Остаток неиспользованных средств за 1 кв. 2019г.</t>
  </si>
  <si>
    <t>Остаток неиспользованных средств на 01.04.19г.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</si>
</sst>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="130" zoomScaleNormal="130" workbookViewId="0">
      <selection activeCell="B12" sqref="B12:D12"/>
    </sheetView>
  </sheetViews>
  <sheetFormatPr defaultRowHeight="11.25"/>
  <cols>
    <col min="1" max="1" width="1.28515625" style="4" customWidth="1"/>
    <col min="2" max="2" width="41.7109375" style="4" customWidth="1"/>
    <col min="3" max="3" width="1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37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17</v>
      </c>
      <c r="F6" s="28"/>
    </row>
    <row r="7" spans="2:9" ht="12">
      <c r="B7" s="29" t="s">
        <v>1</v>
      </c>
      <c r="C7" s="30"/>
      <c r="D7" s="31"/>
      <c r="E7" s="32">
        <f>6642.5</f>
        <v>6642.5</v>
      </c>
      <c r="F7" s="33"/>
    </row>
    <row r="8" spans="2:9" ht="10.5" customHeight="1">
      <c r="B8" s="29" t="s">
        <v>2</v>
      </c>
      <c r="C8" s="30"/>
      <c r="D8" s="31"/>
      <c r="E8" s="32">
        <v>1629.7</v>
      </c>
      <c r="F8" s="33"/>
    </row>
    <row r="9" spans="2:9" ht="11.25" customHeight="1">
      <c r="B9" s="29" t="s">
        <v>3</v>
      </c>
      <c r="C9" s="30"/>
      <c r="D9" s="31"/>
      <c r="E9" s="32">
        <v>1049.7</v>
      </c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18</v>
      </c>
      <c r="C11" s="30"/>
      <c r="D11" s="31"/>
      <c r="E11" s="32">
        <v>108</v>
      </c>
      <c r="F11" s="33"/>
    </row>
    <row r="12" spans="2:9" ht="25.5" customHeight="1" thickBot="1">
      <c r="B12" s="34" t="s">
        <v>5</v>
      </c>
      <c r="C12" s="35"/>
      <c r="D12" s="36"/>
      <c r="E12" s="37">
        <v>13.6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34</v>
      </c>
      <c r="D14" s="7" t="s">
        <v>6</v>
      </c>
      <c r="E14" s="7" t="s">
        <v>7</v>
      </c>
      <c r="F14" s="9" t="s">
        <v>15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199602.18+65953.95</f>
        <v>265556.13</v>
      </c>
      <c r="E16" s="6"/>
      <c r="F16" s="6">
        <f>D16-E16</f>
        <v>265556.13</v>
      </c>
    </row>
    <row r="17" spans="2:6">
      <c r="B17" s="14" t="s">
        <v>27</v>
      </c>
      <c r="C17" s="14"/>
      <c r="D17" s="6">
        <f>183823.71+23136.98</f>
        <v>206960.69</v>
      </c>
      <c r="E17" s="6"/>
      <c r="F17" s="6">
        <f t="shared" ref="F17:F43" si="0">D17-E17</f>
        <v>206960.69</v>
      </c>
    </row>
    <row r="18" spans="2:6" ht="11.25" hidden="1" customHeight="1">
      <c r="B18" s="11"/>
      <c r="C18" s="11"/>
      <c r="D18" s="6"/>
      <c r="E18" s="6"/>
      <c r="F18" s="6">
        <f t="shared" si="0"/>
        <v>0</v>
      </c>
    </row>
    <row r="19" spans="2:6" ht="11.25" hidden="1" customHeight="1">
      <c r="B19" s="11"/>
      <c r="C19" s="11"/>
      <c r="D19" s="6"/>
      <c r="E19" s="6"/>
      <c r="F19" s="6">
        <f t="shared" si="0"/>
        <v>0</v>
      </c>
    </row>
    <row r="20" spans="2:6" ht="12.75" customHeight="1">
      <c r="B20" s="16" t="s">
        <v>29</v>
      </c>
      <c r="C20" s="16"/>
      <c r="D20" s="6">
        <v>4560</v>
      </c>
      <c r="E20" s="6"/>
      <c r="F20" s="6">
        <f t="shared" si="0"/>
        <v>4560</v>
      </c>
    </row>
    <row r="21" spans="2:6" ht="12.75" customHeight="1">
      <c r="B21" s="16" t="s">
        <v>33</v>
      </c>
      <c r="C21" s="16"/>
      <c r="D21" s="15">
        <f>D17+D20</f>
        <v>211520.69</v>
      </c>
      <c r="E21" s="6"/>
      <c r="F21" s="6">
        <f t="shared" si="0"/>
        <v>211520.69</v>
      </c>
    </row>
    <row r="22" spans="2:6" ht="10.5" customHeight="1">
      <c r="B22" s="11" t="s">
        <v>9</v>
      </c>
      <c r="C22" s="11"/>
      <c r="D22" s="15">
        <f>D23+D24+D25+D26+D29+D33+D35+D36+D37+D38+D39+D34</f>
        <v>499877.08</v>
      </c>
      <c r="E22" s="6">
        <f>SUM(E23:E25)</f>
        <v>0</v>
      </c>
      <c r="F22" s="6">
        <f t="shared" si="0"/>
        <v>499877.08</v>
      </c>
    </row>
    <row r="23" spans="2:6" ht="12" hidden="1">
      <c r="B23" s="13" t="s">
        <v>21</v>
      </c>
      <c r="C23" s="13"/>
      <c r="D23" s="6"/>
      <c r="E23" s="6"/>
      <c r="F23" s="6">
        <f t="shared" si="0"/>
        <v>0</v>
      </c>
    </row>
    <row r="24" spans="2:6" ht="12" hidden="1">
      <c r="B24" s="13" t="s">
        <v>20</v>
      </c>
      <c r="C24" s="13"/>
      <c r="D24" s="6"/>
      <c r="E24" s="6"/>
      <c r="F24" s="6">
        <f t="shared" si="0"/>
        <v>0</v>
      </c>
    </row>
    <row r="25" spans="2:6" ht="12">
      <c r="B25" s="12" t="s">
        <v>10</v>
      </c>
      <c r="C25" s="12"/>
      <c r="D25" s="6">
        <v>0</v>
      </c>
      <c r="E25" s="6"/>
      <c r="F25" s="6">
        <f t="shared" si="0"/>
        <v>0</v>
      </c>
    </row>
    <row r="26" spans="2:6" ht="36" customHeight="1">
      <c r="B26" s="10" t="s">
        <v>16</v>
      </c>
      <c r="C26" s="10"/>
      <c r="D26" s="15">
        <f>D27+D28</f>
        <v>82416.600000000006</v>
      </c>
      <c r="E26" s="6">
        <f>SUM(E27:E28)</f>
        <v>0</v>
      </c>
      <c r="F26" s="6">
        <f t="shared" si="0"/>
        <v>82416.600000000006</v>
      </c>
    </row>
    <row r="27" spans="2:6" ht="24">
      <c r="B27" s="13" t="s">
        <v>13</v>
      </c>
      <c r="C27" s="13"/>
      <c r="D27" s="6">
        <v>49215.6</v>
      </c>
      <c r="E27" s="6"/>
      <c r="F27" s="6">
        <f t="shared" si="0"/>
        <v>49215.6</v>
      </c>
    </row>
    <row r="28" spans="2:6" ht="24">
      <c r="B28" s="13" t="s">
        <v>14</v>
      </c>
      <c r="C28" s="13"/>
      <c r="D28" s="6">
        <v>33201</v>
      </c>
      <c r="E28" s="6"/>
      <c r="F28" s="6">
        <f t="shared" si="0"/>
        <v>33201</v>
      </c>
    </row>
    <row r="29" spans="2:6" ht="12">
      <c r="B29" s="10" t="s">
        <v>31</v>
      </c>
      <c r="C29" s="10"/>
      <c r="D29" s="15">
        <f>D30+D31+D32</f>
        <v>275978.99</v>
      </c>
      <c r="E29" s="6"/>
      <c r="F29" s="6">
        <f t="shared" si="0"/>
        <v>275978.99</v>
      </c>
    </row>
    <row r="30" spans="2:6" ht="12">
      <c r="B30" s="12" t="s">
        <v>12</v>
      </c>
      <c r="C30" s="12"/>
      <c r="D30" s="6">
        <f>465.59</f>
        <v>465.59</v>
      </c>
      <c r="E30" s="6"/>
      <c r="F30" s="6">
        <f t="shared" si="0"/>
        <v>465.59</v>
      </c>
    </row>
    <row r="31" spans="2:6" ht="24">
      <c r="B31" s="13" t="s">
        <v>32</v>
      </c>
      <c r="C31" s="13"/>
      <c r="D31" s="6">
        <f>55356.32</f>
        <v>55356.32</v>
      </c>
      <c r="E31" s="6"/>
      <c r="F31" s="6">
        <f t="shared" si="0"/>
        <v>55356.32</v>
      </c>
    </row>
    <row r="32" spans="2:6" ht="12">
      <c r="B32" s="13" t="s">
        <v>26</v>
      </c>
      <c r="C32" s="13"/>
      <c r="D32" s="6">
        <f>91276+121081.08+8265.59-D30</f>
        <v>220157.08000000002</v>
      </c>
      <c r="E32" s="6"/>
      <c r="F32" s="6">
        <f t="shared" si="0"/>
        <v>220157.08000000002</v>
      </c>
    </row>
    <row r="33" spans="2:6" ht="12">
      <c r="B33" s="11" t="s">
        <v>36</v>
      </c>
      <c r="C33" s="11"/>
      <c r="D33" s="6">
        <f>4195.95+52778.37+42341.36-11151.18-2332.9-15719.2</f>
        <v>70112.400000000009</v>
      </c>
      <c r="E33" s="6"/>
      <c r="F33" s="6">
        <f t="shared" si="0"/>
        <v>70112.400000000009</v>
      </c>
    </row>
    <row r="34" spans="2:6" ht="12">
      <c r="B34" s="11" t="s">
        <v>35</v>
      </c>
      <c r="C34" s="11"/>
      <c r="D34" s="6">
        <v>10978.71</v>
      </c>
      <c r="E34" s="6"/>
      <c r="F34" s="6"/>
    </row>
    <row r="35" spans="2:6" ht="10.5" customHeight="1">
      <c r="B35" s="11" t="s">
        <v>19</v>
      </c>
      <c r="C35" s="11"/>
      <c r="D35" s="6">
        <v>0</v>
      </c>
      <c r="E35" s="6"/>
      <c r="F35" s="6">
        <f t="shared" si="0"/>
        <v>0</v>
      </c>
    </row>
    <row r="36" spans="2:6" ht="13.5" customHeight="1">
      <c r="B36" s="11" t="s">
        <v>11</v>
      </c>
      <c r="C36" s="11"/>
      <c r="D36" s="6">
        <v>16156.96</v>
      </c>
      <c r="E36" s="6"/>
      <c r="F36" s="6">
        <f t="shared" si="0"/>
        <v>16156.96</v>
      </c>
    </row>
    <row r="37" spans="2:6" ht="15.75" customHeight="1">
      <c r="B37" s="10" t="s">
        <v>23</v>
      </c>
      <c r="C37" s="10"/>
      <c r="D37" s="19">
        <v>39833.42</v>
      </c>
      <c r="E37" s="6"/>
      <c r="F37" s="6">
        <f t="shared" si="0"/>
        <v>39833.42</v>
      </c>
    </row>
    <row r="38" spans="2:6" ht="12.75" customHeight="1">
      <c r="B38" s="10" t="s">
        <v>24</v>
      </c>
      <c r="C38" s="10"/>
      <c r="D38" s="6">
        <v>3400</v>
      </c>
      <c r="E38" s="6"/>
      <c r="F38" s="6">
        <f t="shared" si="0"/>
        <v>3400</v>
      </c>
    </row>
    <row r="39" spans="2:6" ht="12.75" customHeight="1">
      <c r="B39" s="10" t="s">
        <v>25</v>
      </c>
      <c r="C39" s="10"/>
      <c r="D39" s="6">
        <v>1000</v>
      </c>
      <c r="E39" s="6"/>
      <c r="F39" s="6">
        <f t="shared" si="0"/>
        <v>1000</v>
      </c>
    </row>
    <row r="40" spans="2:6" ht="12">
      <c r="B40" s="11" t="s">
        <v>38</v>
      </c>
      <c r="C40" s="11"/>
      <c r="D40" s="15">
        <f>D21-D22</f>
        <v>-288356.39</v>
      </c>
      <c r="E40" s="6">
        <f>E20-(E22+E26+E36+E30+E31+E32+E37)</f>
        <v>0</v>
      </c>
      <c r="F40" s="6">
        <f t="shared" si="0"/>
        <v>-288356.39</v>
      </c>
    </row>
    <row r="41" spans="2:6" ht="12">
      <c r="B41" s="15" t="s">
        <v>39</v>
      </c>
      <c r="C41" s="11">
        <v>-279473.3</v>
      </c>
      <c r="D41" s="15">
        <f>D40+C41</f>
        <v>-567829.68999999994</v>
      </c>
      <c r="E41" s="6"/>
      <c r="F41" s="6">
        <f t="shared" si="0"/>
        <v>-567829.68999999994</v>
      </c>
    </row>
    <row r="42" spans="2:6" ht="12">
      <c r="B42" s="11" t="s">
        <v>28</v>
      </c>
      <c r="C42" s="11">
        <v>67731.06</v>
      </c>
      <c r="D42" s="15">
        <f>D16-D17+C42</f>
        <v>126326.5</v>
      </c>
      <c r="E42" s="6"/>
      <c r="F42" s="6">
        <f t="shared" si="0"/>
        <v>126326.5</v>
      </c>
    </row>
    <row r="43" spans="2:6" ht="12">
      <c r="B43" s="11" t="s">
        <v>30</v>
      </c>
      <c r="C43" s="11">
        <v>123517.78</v>
      </c>
      <c r="D43" s="15">
        <v>102826.81</v>
      </c>
      <c r="E43" s="6"/>
      <c r="F43" s="6">
        <f t="shared" si="0"/>
        <v>102826.81</v>
      </c>
    </row>
    <row r="44" spans="2:6" ht="83.25" customHeight="1">
      <c r="B44" s="17" t="s">
        <v>22</v>
      </c>
      <c r="C44" s="17"/>
      <c r="E44" s="39"/>
      <c r="F44" s="40"/>
    </row>
  </sheetData>
  <mergeCells count="17">
    <mergeCell ref="B11:D11"/>
    <mergeCell ref="E11:F11"/>
    <mergeCell ref="B12:D12"/>
    <mergeCell ref="E12:F12"/>
    <mergeCell ref="E44:F44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2019-06-06T13:45:45Z</dcterms:modified>
</cp:coreProperties>
</file>