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95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C32" i="5"/>
  <c r="C36"/>
  <c r="C29"/>
  <c r="E35"/>
  <c r="C42"/>
  <c r="C30"/>
  <c r="C28"/>
  <c r="C26"/>
  <c r="C12"/>
  <c r="C11"/>
  <c r="D3"/>
  <c r="C16" l="1"/>
  <c r="E42"/>
  <c r="E43"/>
  <c r="E39"/>
  <c r="E38"/>
  <c r="E37"/>
  <c r="E36"/>
  <c r="E34"/>
  <c r="E32"/>
  <c r="E31"/>
  <c r="E30"/>
  <c r="E29"/>
  <c r="E28"/>
  <c r="C27"/>
  <c r="E27" s="1"/>
  <c r="E26"/>
  <c r="E25"/>
  <c r="E24"/>
  <c r="D23"/>
  <c r="C23"/>
  <c r="E22"/>
  <c r="E21"/>
  <c r="E20"/>
  <c r="E19"/>
  <c r="E18"/>
  <c r="E17"/>
  <c r="D16"/>
  <c r="C15"/>
  <c r="E14"/>
  <c r="E13"/>
  <c r="E12"/>
  <c r="E11"/>
  <c r="E16" l="1"/>
  <c r="E23"/>
  <c r="E15"/>
  <c r="C40" l="1"/>
  <c r="C41" s="1"/>
  <c r="E41" s="1"/>
  <c r="E40" l="1"/>
</calcChain>
</file>

<file path=xl/sharedStrings.xml><?xml version="1.0" encoding="utf-8"?>
<sst xmlns="http://schemas.openxmlformats.org/spreadsheetml/2006/main" count="47" uniqueCount="47">
  <si>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</si>
  <si>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</si>
  <si>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</si>
  <si>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</si>
  <si>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</si>
  <si>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</si>
  <si>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</si>
  <si>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</si>
  <si>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</si>
  <si>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</si>
  <si>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</si>
  <si>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</si>
  <si>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 xml:space="preserve">Оплачено собственниками жилых помещений
</t>
  </si>
  <si>
    <t>Получено доходов от использования общего имущества дома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</si>
  <si>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</si>
  <si>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</si>
  <si>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</si>
  <si>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</si>
  <si>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</si>
  <si>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</si>
  <si>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</si>
  <si>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</si>
  <si>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</si>
  <si>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</si>
  <si>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</si>
  <si>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</si>
  <si>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</si>
  <si>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</si>
  <si>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</si>
  <si>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</si>
  <si>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>Транспортные расходы</t>
  </si>
  <si>
    <t>Задолженность по ст."Содержание"</t>
  </si>
  <si>
    <t>Задолженность по коммунальным услугам</t>
  </si>
  <si>
    <t>Получено доходов от повышающ. К-тов</t>
  </si>
  <si>
    <t>Затраты на работы по тек. ремонту, в т.ч.</t>
  </si>
  <si>
    <t>Расходы на управление</t>
  </si>
  <si>
    <t>Юридические расходы</t>
  </si>
  <si>
    <t>Затраты на заработную плату рабочим  текущего  ремонта (с отчислениями на  соцнужды)</t>
  </si>
  <si>
    <t>Общеэксплуатационные расходы</t>
  </si>
  <si>
    <t>ИТОГО ДОХОДОВ</t>
  </si>
  <si>
    <t>Всего за 4 кв. 2018года</t>
  </si>
  <si>
    <t>ТО пожарной сингализации</t>
  </si>
  <si>
    <t>Остаток неиспользованных средств на 01.04.19</t>
  </si>
  <si>
    <t>Остаток неиспользованных средств за 1 кв.19г.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</si>
  <si>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Горбатова  д. № 10  за 1 квартал  2019 год</t>
  </si>
  <si>
    <t>Вознаграждение председателя совета дома</t>
  </si>
  <si>
    <t>Налог 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</si>
</sst>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1" xfId="0" applyFont="1" applyBorder="1" applyAlignment="1">
      <alignment wrapText="1"/>
    </xf>
    <xf numFmtId="0" fontId="5" fillId="0" borderId="11" xfId="0" applyFont="1" applyBorder="1" applyAlignment="1"/>
    <xf numFmtId="0" fontId="5" fillId="0" borderId="7" xfId="0" applyFont="1" applyBorder="1" applyAlignment="1"/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/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" fontId="5" fillId="0" borderId="12" xfId="0" applyNumberFormat="1" applyFont="1" applyBorder="1"/>
    <xf numFmtId="0" fontId="5" fillId="0" borderId="0" xfId="0" applyFont="1"/>
    <xf numFmtId="0" fontId="1" fillId="0" borderId="12" xfId="0" applyFont="1" applyBorder="1"/>
    <xf numFmtId="0" fontId="6" fillId="0" borderId="0" xfId="0" applyFont="1" applyAlignment="1">
      <alignment vertical="center" wrapText="1"/>
    </xf>
    <xf numFmtId="4" fontId="1" fillId="0" borderId="12" xfId="0" applyNumberFormat="1" applyFont="1" applyBorder="1"/>
    <xf numFmtId="0" fontId="1" fillId="0" borderId="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5" xfId="0" applyFont="1" applyBorder="1" applyAlignment="1"/>
    <xf numFmtId="0" fontId="4" fillId="0" borderId="14" xfId="0" applyFont="1" applyBorder="1" applyAlignment="1"/>
    <xf numFmtId="0" fontId="4" fillId="0" borderId="6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32" zoomScale="130" zoomScaleNormal="130" workbookViewId="0">
      <selection activeCell="A44" sqref="A44"/>
    </sheetView>
  </sheetViews>
  <sheetFormatPr defaultRowHeight="15"/>
  <cols>
    <col min="1" max="1" width="49.5703125" customWidth="1"/>
    <col min="2" max="2" width="15.28515625" hidden="1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28" t="s">
        <v>44</v>
      </c>
      <c r="B1" s="28"/>
      <c r="C1" s="29"/>
      <c r="D1" s="29"/>
      <c r="E1" s="29"/>
    </row>
    <row r="2" spans="1:5">
      <c r="A2" s="30" t="s">
        <v>0</v>
      </c>
      <c r="B2" s="31"/>
      <c r="C2" s="32"/>
      <c r="D2" s="33" t="s">
        <v>1</v>
      </c>
      <c r="E2" s="34"/>
    </row>
    <row r="3" spans="1:5" ht="12.75" customHeight="1">
      <c r="A3" s="25" t="s">
        <v>2</v>
      </c>
      <c r="B3" s="26"/>
      <c r="C3" s="27"/>
      <c r="D3" s="21">
        <f>25123.8</f>
        <v>25123.8</v>
      </c>
      <c r="E3" s="22"/>
    </row>
    <row r="4" spans="1:5" ht="12.75" customHeight="1">
      <c r="A4" s="25" t="s">
        <v>3</v>
      </c>
      <c r="B4" s="26"/>
      <c r="C4" s="27"/>
      <c r="D4" s="21">
        <v>1469.5</v>
      </c>
      <c r="E4" s="22"/>
    </row>
    <row r="5" spans="1:5" ht="13.5" customHeight="1">
      <c r="A5" s="25" t="s">
        <v>4</v>
      </c>
      <c r="B5" s="26"/>
      <c r="C5" s="27"/>
      <c r="D5" s="21">
        <v>6310.3</v>
      </c>
      <c r="E5" s="22"/>
    </row>
    <row r="6" spans="1:5" ht="12.75" customHeight="1">
      <c r="A6" s="25" t="s">
        <v>5</v>
      </c>
      <c r="B6" s="26"/>
      <c r="C6" s="27"/>
      <c r="D6" s="21">
        <v>0</v>
      </c>
      <c r="E6" s="22"/>
    </row>
    <row r="7" spans="1:5" ht="13.5" customHeight="1">
      <c r="A7" s="25" t="s">
        <v>6</v>
      </c>
      <c r="B7" s="26"/>
      <c r="C7" s="27"/>
      <c r="D7" s="21">
        <v>361</v>
      </c>
      <c r="E7" s="22"/>
    </row>
    <row r="8" spans="1:5" ht="16.5" customHeight="1" thickBot="1">
      <c r="A8" s="18" t="s">
        <v>7</v>
      </c>
      <c r="B8" s="19"/>
      <c r="C8" s="20"/>
      <c r="D8" s="21">
        <v>18.5</v>
      </c>
      <c r="E8" s="22"/>
    </row>
    <row r="9" spans="1:5">
      <c r="A9" s="1"/>
      <c r="B9" s="1"/>
      <c r="C9" s="2"/>
      <c r="D9" s="2"/>
      <c r="E9" s="2"/>
    </row>
    <row r="10" spans="1:5" ht="33" customHeight="1">
      <c r="A10" s="3"/>
      <c r="B10" s="16" t="s">
        <v>40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f>1310550.93+77775.84+1500</f>
        <v>1389826.77</v>
      </c>
      <c r="D11" s="7"/>
      <c r="E11" s="7">
        <f>C11+D11</f>
        <v>1389826.77</v>
      </c>
    </row>
    <row r="12" spans="1:5" ht="15" customHeight="1">
      <c r="A12" s="6" t="s">
        <v>12</v>
      </c>
      <c r="B12" s="6"/>
      <c r="C12" s="7">
        <f>1277269.65+57691.05+1500</f>
        <v>1336460.7</v>
      </c>
      <c r="D12" s="7"/>
      <c r="E12" s="7">
        <f t="shared" ref="E12:E43" si="0">C12+D12</f>
        <v>1336460.7</v>
      </c>
    </row>
    <row r="13" spans="1:5" ht="24">
      <c r="A13" s="6" t="s">
        <v>13</v>
      </c>
      <c r="B13" s="6"/>
      <c r="C13" s="7">
        <v>10830</v>
      </c>
      <c r="D13" s="7"/>
      <c r="E13" s="7">
        <f t="shared" si="0"/>
        <v>10830</v>
      </c>
    </row>
    <row r="14" spans="1:5" hidden="1">
      <c r="A14" s="6" t="s">
        <v>33</v>
      </c>
      <c r="B14" s="6"/>
      <c r="C14" s="7"/>
      <c r="D14" s="7"/>
      <c r="E14" s="7">
        <f t="shared" si="0"/>
        <v>0</v>
      </c>
    </row>
    <row r="15" spans="1:5">
      <c r="A15" s="6" t="s">
        <v>39</v>
      </c>
      <c r="B15" s="6"/>
      <c r="C15" s="13">
        <f>C12+C13+C14</f>
        <v>1347290.7</v>
      </c>
      <c r="D15" s="7"/>
      <c r="E15" s="7">
        <f t="shared" si="0"/>
        <v>1347290.7</v>
      </c>
    </row>
    <row r="16" spans="1:5" ht="25.5" customHeight="1">
      <c r="A16" s="8" t="s">
        <v>14</v>
      </c>
      <c r="B16" s="8"/>
      <c r="C16" s="13">
        <f>C17+C18+C19+C20+C21+C22+C23+C27+C31+C32+C34+C36+C37+C38+C39+C33+C35</f>
        <v>1304719.8699999999</v>
      </c>
      <c r="D16" s="7">
        <f>SUM(D17:D22)</f>
        <v>0</v>
      </c>
      <c r="E16" s="7">
        <f t="shared" si="0"/>
        <v>1304719.8699999999</v>
      </c>
    </row>
    <row r="17" spans="1:5" ht="19.5" customHeight="1">
      <c r="A17" s="9" t="s">
        <v>15</v>
      </c>
      <c r="B17" s="9"/>
      <c r="C17" s="7">
        <v>177420</v>
      </c>
      <c r="D17" s="7"/>
      <c r="E17" s="7">
        <f t="shared" si="0"/>
        <v>177420</v>
      </c>
    </row>
    <row r="18" spans="1:5">
      <c r="A18" s="9" t="s">
        <v>16</v>
      </c>
      <c r="B18" s="9"/>
      <c r="C18" s="7">
        <v>0</v>
      </c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>
        <v>5470</v>
      </c>
      <c r="D19" s="7"/>
      <c r="E19" s="7">
        <f t="shared" si="0"/>
        <v>5470</v>
      </c>
    </row>
    <row r="20" spans="1:5" ht="12.75" hidden="1" customHeight="1">
      <c r="A20" s="10" t="s">
        <v>18</v>
      </c>
      <c r="B20" s="10"/>
      <c r="C20" s="7"/>
      <c r="D20" s="7"/>
      <c r="E20" s="7">
        <f t="shared" si="0"/>
        <v>0</v>
      </c>
    </row>
    <row r="21" spans="1:5" ht="13.5" hidden="1" customHeight="1">
      <c r="A21" s="10" t="s">
        <v>19</v>
      </c>
      <c r="B21" s="10"/>
      <c r="C21" s="7"/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>
        <v>0</v>
      </c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3">
        <f>C24+C25+C26</f>
        <v>207297.64</v>
      </c>
      <c r="D23" s="7">
        <f>SUM(D24:D26)</f>
        <v>0</v>
      </c>
      <c r="E23" s="7">
        <f t="shared" si="0"/>
        <v>207297.64</v>
      </c>
    </row>
    <row r="24" spans="1:5" ht="13.5" customHeight="1">
      <c r="A24" s="10" t="s">
        <v>22</v>
      </c>
      <c r="B24" s="10"/>
      <c r="C24" s="7">
        <v>95976.639999999999</v>
      </c>
      <c r="D24" s="7"/>
      <c r="E24" s="7">
        <f t="shared" si="0"/>
        <v>95976.639999999999</v>
      </c>
    </row>
    <row r="25" spans="1:5" ht="28.5" hidden="1" customHeight="1">
      <c r="A25" s="10" t="s">
        <v>23</v>
      </c>
      <c r="B25" s="10"/>
      <c r="C25" s="7"/>
      <c r="D25" s="7"/>
      <c r="E25" s="7">
        <f t="shared" si="0"/>
        <v>0</v>
      </c>
    </row>
    <row r="26" spans="1:5" ht="24.75" customHeight="1">
      <c r="A26" s="10" t="s">
        <v>24</v>
      </c>
      <c r="B26" s="10"/>
      <c r="C26" s="7">
        <f>111321</f>
        <v>111321</v>
      </c>
      <c r="D26" s="7"/>
      <c r="E26" s="7">
        <f t="shared" si="0"/>
        <v>111321</v>
      </c>
    </row>
    <row r="27" spans="1:5" ht="20.25" customHeight="1">
      <c r="A27" s="8" t="s">
        <v>34</v>
      </c>
      <c r="B27" s="8"/>
      <c r="C27" s="13">
        <f>C28+C29+C30</f>
        <v>251028.41999999998</v>
      </c>
      <c r="D27" s="7"/>
      <c r="E27" s="7">
        <f t="shared" si="0"/>
        <v>251028.41999999998</v>
      </c>
    </row>
    <row r="28" spans="1:5">
      <c r="A28" s="9" t="s">
        <v>26</v>
      </c>
      <c r="B28" s="9"/>
      <c r="C28" s="7">
        <f>3448.72+5336.55+1323.85</f>
        <v>10109.120000000001</v>
      </c>
      <c r="D28" s="7"/>
      <c r="E28" s="7">
        <f t="shared" si="0"/>
        <v>10109.120000000001</v>
      </c>
    </row>
    <row r="29" spans="1:5" ht="24">
      <c r="A29" s="10" t="s">
        <v>37</v>
      </c>
      <c r="B29" s="10"/>
      <c r="C29" s="7">
        <f>209468.3+651+6000</f>
        <v>216119.3</v>
      </c>
      <c r="D29" s="7"/>
      <c r="E29" s="7">
        <f t="shared" si="0"/>
        <v>216119.3</v>
      </c>
    </row>
    <row r="30" spans="1:5">
      <c r="A30" s="10" t="s">
        <v>29</v>
      </c>
      <c r="B30" s="10"/>
      <c r="C30" s="7">
        <f>27398.72+6186.55+1323.85-C28</f>
        <v>24800</v>
      </c>
      <c r="D30" s="7"/>
      <c r="E30" s="7">
        <f t="shared" si="0"/>
        <v>24800</v>
      </c>
    </row>
    <row r="31" spans="1:5" ht="15" customHeight="1">
      <c r="A31" s="8" t="s">
        <v>25</v>
      </c>
      <c r="B31" s="8"/>
      <c r="C31" s="7">
        <v>61137.96</v>
      </c>
      <c r="D31" s="7"/>
      <c r="E31" s="7">
        <f t="shared" si="0"/>
        <v>61137.96</v>
      </c>
    </row>
    <row r="32" spans="1:5" ht="15.75" customHeight="1">
      <c r="A32" s="8" t="s">
        <v>38</v>
      </c>
      <c r="B32" s="8"/>
      <c r="C32" s="7">
        <f>15877.49+8353.52+30672+18198.46-1000.68+159026.08-5858.49+632.03</f>
        <v>225900.41</v>
      </c>
      <c r="D32" s="7"/>
      <c r="E32" s="7">
        <f t="shared" si="0"/>
        <v>225900.41</v>
      </c>
    </row>
    <row r="33" spans="1:5" ht="15.75" customHeight="1">
      <c r="A33" s="8" t="s">
        <v>41</v>
      </c>
      <c r="B33" s="8"/>
      <c r="C33" s="7">
        <v>60000</v>
      </c>
      <c r="D33" s="7"/>
      <c r="E33" s="7"/>
    </row>
    <row r="34" spans="1:5" ht="18" customHeight="1">
      <c r="A34" s="8" t="s">
        <v>45</v>
      </c>
      <c r="B34" s="8"/>
      <c r="C34" s="7">
        <v>33900</v>
      </c>
      <c r="D34" s="7"/>
      <c r="E34" s="7">
        <f t="shared" si="0"/>
        <v>33900</v>
      </c>
    </row>
    <row r="35" spans="1:5" ht="18" customHeight="1">
      <c r="A35" s="8" t="s">
        <v>46</v>
      </c>
      <c r="B35" s="8"/>
      <c r="C35" s="7">
        <v>51355.43</v>
      </c>
      <c r="D35" s="7"/>
      <c r="E35" s="7">
        <f t="shared" si="0"/>
        <v>51355.43</v>
      </c>
    </row>
    <row r="36" spans="1:5" ht="17.25" customHeight="1">
      <c r="A36" s="8" t="s">
        <v>27</v>
      </c>
      <c r="B36" s="8"/>
      <c r="C36" s="7">
        <f>5286+800</f>
        <v>6086</v>
      </c>
      <c r="D36" s="7"/>
      <c r="E36" s="7">
        <f t="shared" si="0"/>
        <v>6086</v>
      </c>
    </row>
    <row r="37" spans="1:5" ht="17.25" customHeight="1">
      <c r="A37" s="8" t="s">
        <v>35</v>
      </c>
      <c r="B37" s="8"/>
      <c r="C37" s="7">
        <v>208474.01</v>
      </c>
      <c r="D37" s="7"/>
      <c r="E37" s="7">
        <f t="shared" si="0"/>
        <v>208474.01</v>
      </c>
    </row>
    <row r="38" spans="1:5" ht="14.25" customHeight="1">
      <c r="A38" s="8" t="s">
        <v>36</v>
      </c>
      <c r="B38" s="8"/>
      <c r="C38" s="7">
        <v>12950</v>
      </c>
      <c r="D38" s="7"/>
      <c r="E38" s="7">
        <f t="shared" si="0"/>
        <v>12950</v>
      </c>
    </row>
    <row r="39" spans="1:5" ht="13.5" customHeight="1">
      <c r="A39" s="6" t="s">
        <v>30</v>
      </c>
      <c r="B39" s="6"/>
      <c r="C39" s="7">
        <v>3700</v>
      </c>
      <c r="D39" s="7"/>
      <c r="E39" s="7">
        <f t="shared" si="0"/>
        <v>3700</v>
      </c>
    </row>
    <row r="40" spans="1:5" ht="13.5" customHeight="1">
      <c r="A40" s="8" t="s">
        <v>43</v>
      </c>
      <c r="B40" s="17"/>
      <c r="C40" s="15">
        <f>C15-C16</f>
        <v>42570.830000000075</v>
      </c>
      <c r="D40" s="7"/>
      <c r="E40" s="7">
        <f t="shared" si="0"/>
        <v>42570.830000000075</v>
      </c>
    </row>
    <row r="41" spans="1:5" ht="15" customHeight="1">
      <c r="A41" s="8" t="s">
        <v>42</v>
      </c>
      <c r="B41" s="17">
        <v>164204.41</v>
      </c>
      <c r="C41" s="11">
        <f>C40+B41</f>
        <v>206775.24000000008</v>
      </c>
      <c r="D41" s="7"/>
      <c r="E41" s="7">
        <f t="shared" si="0"/>
        <v>206775.24000000008</v>
      </c>
    </row>
    <row r="42" spans="1:5">
      <c r="A42" s="8" t="s">
        <v>31</v>
      </c>
      <c r="B42" s="8">
        <v>222943</v>
      </c>
      <c r="C42" s="7">
        <f>C11-C12+B42</f>
        <v>276309.07000000007</v>
      </c>
      <c r="D42" s="7"/>
      <c r="E42" s="7">
        <f t="shared" si="0"/>
        <v>276309.07000000007</v>
      </c>
    </row>
    <row r="43" spans="1:5">
      <c r="A43" s="8" t="s">
        <v>32</v>
      </c>
      <c r="B43" s="8">
        <v>212512.2</v>
      </c>
      <c r="C43" s="7">
        <v>276575.02</v>
      </c>
      <c r="D43" s="7"/>
      <c r="E43" s="7">
        <f t="shared" si="0"/>
        <v>276575.02</v>
      </c>
    </row>
    <row r="44" spans="1:5" ht="61.5" customHeight="1">
      <c r="A44" s="14" t="s">
        <v>28</v>
      </c>
      <c r="B44" s="14"/>
      <c r="C44" s="12"/>
      <c r="D44" s="23"/>
      <c r="E44" s="24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4:E44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2018-12-05T06:40:53Z</cp:lastPrinted>
  <dcterms:created xsi:type="dcterms:W3CDTF">2014-11-23T19:16:52Z</dcterms:created>
  <dcterms:modified xsi:type="dcterms:W3CDTF">2019-06-06T13:44:55Z</dcterms:modified>
</cp:coreProperties>
</file>