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 " sheetId="1" r:id="rId1"/>
    <sheet name="2 квартал  " sheetId="2" r:id="rId2"/>
    <sheet name="3 квартал " sheetId="3" r:id="rId3"/>
    <sheet name="4 квартал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7" i="1"/>
  <c r="C47" i="2" s="1"/>
  <c r="D46" i="1"/>
  <c r="C46" i="2" s="1"/>
  <c r="D39" i="5"/>
  <c r="D23" i="2"/>
  <c r="F23" s="1"/>
  <c r="D48" i="5"/>
  <c r="F48" s="1"/>
  <c r="D35"/>
  <c r="F35" s="1"/>
  <c r="D36"/>
  <c r="F36" s="1"/>
  <c r="D37"/>
  <c r="F37" s="1"/>
  <c r="D38"/>
  <c r="F38" s="1"/>
  <c r="D40"/>
  <c r="F40" s="1"/>
  <c r="D41"/>
  <c r="F41" s="1"/>
  <c r="D42"/>
  <c r="F42" s="1"/>
  <c r="D43"/>
  <c r="F43" s="1"/>
  <c r="D44"/>
  <c r="F44" s="1"/>
  <c r="D34"/>
  <c r="F34" s="1"/>
  <c r="D32"/>
  <c r="D31"/>
  <c r="F31" s="1"/>
  <c r="D25"/>
  <c r="F25" s="1"/>
  <c r="D26"/>
  <c r="F26" s="1"/>
  <c r="D27"/>
  <c r="F27" s="1"/>
  <c r="D28"/>
  <c r="F28" s="1"/>
  <c r="D29"/>
  <c r="F29" s="1"/>
  <c r="D24"/>
  <c r="F24" s="1"/>
  <c r="D17"/>
  <c r="F17" s="1"/>
  <c r="D18"/>
  <c r="F18" s="1"/>
  <c r="D19"/>
  <c r="F19" s="1"/>
  <c r="D20"/>
  <c r="D21"/>
  <c r="F21" s="1"/>
  <c r="D16"/>
  <c r="F16" s="1"/>
  <c r="C47"/>
  <c r="C48"/>
  <c r="C46"/>
  <c r="E23"/>
  <c r="E45" s="1"/>
  <c r="F20"/>
  <c r="C47" i="4"/>
  <c r="C48"/>
  <c r="C46"/>
  <c r="F48"/>
  <c r="F47"/>
  <c r="F46"/>
  <c r="F44"/>
  <c r="F43"/>
  <c r="F42"/>
  <c r="F41"/>
  <c r="F40"/>
  <c r="F38"/>
  <c r="F37"/>
  <c r="F36"/>
  <c r="F35"/>
  <c r="F34"/>
  <c r="D33"/>
  <c r="F33" s="1"/>
  <c r="F32"/>
  <c r="F31"/>
  <c r="D30"/>
  <c r="F30" s="1"/>
  <c r="F29"/>
  <c r="F28"/>
  <c r="F27"/>
  <c r="F26"/>
  <c r="F25"/>
  <c r="F24"/>
  <c r="E23"/>
  <c r="E45" s="1"/>
  <c r="D22"/>
  <c r="F21"/>
  <c r="F20"/>
  <c r="F19"/>
  <c r="F18"/>
  <c r="F17"/>
  <c r="F16"/>
  <c r="C47" i="3"/>
  <c r="C48"/>
  <c r="C46"/>
  <c r="F48"/>
  <c r="F47"/>
  <c r="F46"/>
  <c r="F44"/>
  <c r="F43"/>
  <c r="F42"/>
  <c r="F41"/>
  <c r="F40"/>
  <c r="F38"/>
  <c r="F37"/>
  <c r="F36"/>
  <c r="F35"/>
  <c r="F34"/>
  <c r="D33"/>
  <c r="F33" s="1"/>
  <c r="F32"/>
  <c r="F31"/>
  <c r="D30"/>
  <c r="F30" s="1"/>
  <c r="F29"/>
  <c r="F28"/>
  <c r="F27"/>
  <c r="F26"/>
  <c r="F25"/>
  <c r="F24"/>
  <c r="E23"/>
  <c r="E45" s="1"/>
  <c r="D22"/>
  <c r="F21"/>
  <c r="F20"/>
  <c r="F19"/>
  <c r="F18"/>
  <c r="F17"/>
  <c r="F16"/>
  <c r="C48" i="2"/>
  <c r="F48"/>
  <c r="F47"/>
  <c r="F46"/>
  <c r="F44"/>
  <c r="F43"/>
  <c r="F42"/>
  <c r="F41"/>
  <c r="F40"/>
  <c r="F38"/>
  <c r="F37"/>
  <c r="F36"/>
  <c r="F35"/>
  <c r="F34"/>
  <c r="D33"/>
  <c r="F33" s="1"/>
  <c r="F32"/>
  <c r="F31"/>
  <c r="D30"/>
  <c r="F30" s="1"/>
  <c r="F29"/>
  <c r="F28"/>
  <c r="F27"/>
  <c r="F26"/>
  <c r="F25"/>
  <c r="F24"/>
  <c r="E23"/>
  <c r="E45" s="1"/>
  <c r="D22"/>
  <c r="F21"/>
  <c r="F20"/>
  <c r="F19"/>
  <c r="F18"/>
  <c r="F17"/>
  <c r="F16"/>
  <c r="F17" i="1"/>
  <c r="F18"/>
  <c r="F19"/>
  <c r="F20"/>
  <c r="F21"/>
  <c r="F24"/>
  <c r="F25"/>
  <c r="F26"/>
  <c r="F27"/>
  <c r="F28"/>
  <c r="F29"/>
  <c r="F31"/>
  <c r="F32"/>
  <c r="F34"/>
  <c r="F35"/>
  <c r="F36"/>
  <c r="F37"/>
  <c r="F38"/>
  <c r="F40"/>
  <c r="F41"/>
  <c r="F42"/>
  <c r="F43"/>
  <c r="F44"/>
  <c r="F46"/>
  <c r="F48"/>
  <c r="F16"/>
  <c r="D33"/>
  <c r="F33" s="1"/>
  <c r="D30"/>
  <c r="F30" s="1"/>
  <c r="D22"/>
  <c r="F22" s="1"/>
  <c r="E23"/>
  <c r="F47" l="1"/>
  <c r="D47" i="5"/>
  <c r="F47" s="1"/>
  <c r="D46"/>
  <c r="F46" s="1"/>
  <c r="D23" i="1"/>
  <c r="D45" s="1"/>
  <c r="F45" s="1"/>
  <c r="D45" i="2"/>
  <c r="F45" s="1"/>
  <c r="D23" i="4"/>
  <c r="F23" s="1"/>
  <c r="D23" i="3"/>
  <c r="F23" s="1"/>
  <c r="D30" i="5"/>
  <c r="F30" s="1"/>
  <c r="D45" i="3"/>
  <c r="F45" s="1"/>
  <c r="D33" i="5"/>
  <c r="F33" s="1"/>
  <c r="D22"/>
  <c r="F22" s="1"/>
  <c r="F32"/>
  <c r="F22" i="4"/>
  <c r="F22" i="3"/>
  <c r="F22" i="2"/>
  <c r="E45" i="1"/>
  <c r="F23" l="1"/>
  <c r="D23" i="5"/>
  <c r="F23" s="1"/>
  <c r="D45" i="4"/>
  <c r="F45" s="1"/>
  <c r="D45" i="5" l="1"/>
  <c r="F45" s="1"/>
</calcChain>
</file>

<file path=xl/sharedStrings.xml><?xml version="1.0" encoding="utf-8"?>
<sst xmlns="http://schemas.openxmlformats.org/spreadsheetml/2006/main" count="225" uniqueCount="60">
  <si>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</si>
  <si>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</si>
  <si>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</si>
  <si>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</si>
  <si>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</si>
  <si>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</si>
  <si>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</si>
  <si>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</si>
  <si>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</si>
  <si>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</si>
  <si>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</si>
  <si>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</si>
  <si>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</si>
  <si>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</si>
  <si>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</si>
  <si>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</si>
  <si>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</si>
  <si>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</si>
  <si>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</si>
  <si>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</si>
  <si>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</si>
  <si>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</si>
  <si>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</si>
  <si>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</si>
  <si>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</si>
  <si>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</si>
  <si>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</si>
  <si>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</si>
  <si>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</si>
  <si>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</si>
  <si>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</si>
  <si>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</si>
  <si>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</si>
  <si>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</si>
  <si>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Затраты на содержание дворника (с отчислениями на соцнужды)</t>
  </si>
  <si>
    <t>ТО домофона</t>
  </si>
  <si>
    <t>Затраты на работы по текущему ремонту, в т.ч.</t>
  </si>
  <si>
    <t>Задолженность по оплате по коммун.услугам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</si>
  <si>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</si>
  <si>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1 квартал   2018  год</t>
  </si>
  <si>
    <t>Всего за 2017 г.</t>
  </si>
  <si>
    <t>ВСЕГО ДОХОДОВ</t>
  </si>
  <si>
    <t>Остаток неиспользованных средств за 1-й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</si>
  <si>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</si>
  <si>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2 квартал   2018  год</t>
  </si>
  <si>
    <t>Остаток неиспользованных средств за 3-й кв.18г.</t>
  </si>
  <si>
    <t>Остаток неиспользованных средств на 01.07.18г.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</si>
  <si>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</si>
  <si>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3 квартал   2018  год</t>
  </si>
  <si>
    <t>Остаток неиспользованных средств за 2-й кв.18г.</t>
  </si>
  <si>
    <t>Остаток неиспользованных средств на 01.04.18г.</t>
  </si>
  <si>
    <t>Остаток неиспользованных средств на 01.10.18г.</t>
  </si>
  <si>
    <t>Остаток неиспользованных средств за 4-й кв.18г.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</si>
  <si>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</si>
  <si>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4 квартал   2018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</si>
  <si>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2018  год</t>
  </si>
  <si>
    <t>Всего за 4 кв. 2018 г.</t>
  </si>
  <si>
    <t>Остаток неиспользованных средств за 2018г.</t>
  </si>
  <si>
    <t>Остаток неиспользованных средств на 01.01.19г.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</si>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</sst>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2" xfId="0" applyFont="1" applyBorder="1"/>
    <xf numFmtId="4" fontId="1" fillId="0" borderId="1" xfId="0" applyNumberFormat="1" applyFont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2" zoomScale="130" zoomScaleNormal="130" workbookViewId="0">
      <selection activeCell="C32" sqref="C1:C1048576"/>
    </sheetView>
  </sheetViews>
  <sheetFormatPr defaultRowHeight="11.25"/>
  <cols>
    <col min="1" max="1" width="1.28515625" style="4" customWidth="1"/>
    <col min="2" max="2" width="42.7109375" style="4" customWidth="1"/>
    <col min="3" max="3" width="1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39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40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225426.12</v>
      </c>
      <c r="E16" s="6"/>
      <c r="F16" s="6">
        <f>D16+E16</f>
        <v>225426.12</v>
      </c>
    </row>
    <row r="17" spans="2:6">
      <c r="B17" s="14" t="s">
        <v>32</v>
      </c>
      <c r="C17" s="14"/>
      <c r="D17" s="6">
        <v>228417.1</v>
      </c>
      <c r="E17" s="6"/>
      <c r="F17" s="6">
        <f t="shared" ref="F17:F48" si="0">D17+E17</f>
        <v>228417.1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>
        <v>19799</v>
      </c>
      <c r="E20" s="6"/>
      <c r="F20" s="6">
        <f t="shared" si="0"/>
        <v>19799</v>
      </c>
    </row>
    <row r="21" spans="2:6" ht="24" customHeight="1">
      <c r="B21" s="10" t="s">
        <v>21</v>
      </c>
      <c r="C21" s="10"/>
      <c r="D21" s="6">
        <v>6800</v>
      </c>
      <c r="E21" s="6"/>
      <c r="F21" s="6">
        <f t="shared" si="0"/>
        <v>6800</v>
      </c>
    </row>
    <row r="22" spans="2:6" ht="24" customHeight="1">
      <c r="B22" s="10" t="s">
        <v>41</v>
      </c>
      <c r="C22" s="10"/>
      <c r="D22" s="18">
        <f>D17+D20+D21</f>
        <v>255016.1</v>
      </c>
      <c r="E22" s="6"/>
      <c r="F22" s="6">
        <f t="shared" si="0"/>
        <v>255016.1</v>
      </c>
    </row>
    <row r="23" spans="2:6" ht="12">
      <c r="B23" s="11" t="s">
        <v>9</v>
      </c>
      <c r="C23" s="11"/>
      <c r="D23" s="18">
        <f>D24+D25+D26+D27+D28+D29+D30+D33+D37+D38+D40+D41+D42+D43+D44+D39</f>
        <v>222704.34</v>
      </c>
      <c r="E23" s="6">
        <f>SUM(E24:E29)</f>
        <v>0</v>
      </c>
      <c r="F23" s="6">
        <f t="shared" si="0"/>
        <v>222704.34</v>
      </c>
    </row>
    <row r="24" spans="2:6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12</v>
      </c>
      <c r="C26" s="12"/>
      <c r="D26" s="6">
        <v>5114</v>
      </c>
      <c r="E26" s="6"/>
      <c r="F26" s="6">
        <f t="shared" si="0"/>
        <v>5114</v>
      </c>
    </row>
    <row r="27" spans="2:6" ht="12">
      <c r="B27" s="13" t="s">
        <v>26</v>
      </c>
      <c r="C27" s="13"/>
      <c r="D27" s="6">
        <v>14499</v>
      </c>
      <c r="E27" s="6"/>
      <c r="F27" s="6">
        <f t="shared" si="0"/>
        <v>14499</v>
      </c>
    </row>
    <row r="28" spans="2:6" ht="12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54090</v>
      </c>
      <c r="E30" s="6"/>
      <c r="F30" s="6">
        <f t="shared" si="0"/>
        <v>54090</v>
      </c>
    </row>
    <row r="31" spans="2:6" ht="24">
      <c r="B31" s="13" t="s">
        <v>34</v>
      </c>
      <c r="C31" s="13"/>
      <c r="D31" s="6">
        <v>21636</v>
      </c>
      <c r="E31" s="6"/>
      <c r="F31" s="6">
        <f t="shared" si="0"/>
        <v>21636</v>
      </c>
    </row>
    <row r="32" spans="2:6" ht="24">
      <c r="B32" s="13" t="s">
        <v>16</v>
      </c>
      <c r="C32" s="13"/>
      <c r="D32" s="6">
        <v>32454</v>
      </c>
      <c r="E32" s="6"/>
      <c r="F32" s="6">
        <f t="shared" si="0"/>
        <v>32454</v>
      </c>
    </row>
    <row r="33" spans="2:6" ht="12">
      <c r="B33" s="10" t="s">
        <v>36</v>
      </c>
      <c r="C33" s="10"/>
      <c r="D33" s="18">
        <f>D34+D35+D36</f>
        <v>49911.420000000006</v>
      </c>
      <c r="E33" s="6"/>
      <c r="F33" s="6">
        <f t="shared" si="0"/>
        <v>49911.420000000006</v>
      </c>
    </row>
    <row r="34" spans="2:6" ht="12">
      <c r="B34" s="12" t="s">
        <v>15</v>
      </c>
      <c r="C34" s="12"/>
      <c r="D34" s="6">
        <v>10499.8</v>
      </c>
      <c r="E34" s="6"/>
      <c r="F34" s="6">
        <f t="shared" si="0"/>
        <v>10499.8</v>
      </c>
    </row>
    <row r="35" spans="2:6" ht="24">
      <c r="B35" s="13" t="s">
        <v>17</v>
      </c>
      <c r="C35" s="13"/>
      <c r="D35" s="6">
        <v>26341.86</v>
      </c>
      <c r="E35" s="6"/>
      <c r="F35" s="6">
        <f t="shared" si="0"/>
        <v>26341.86</v>
      </c>
    </row>
    <row r="36" spans="2:6" ht="12">
      <c r="B36" s="13" t="s">
        <v>31</v>
      </c>
      <c r="C36" s="13"/>
      <c r="D36" s="6">
        <v>13069.76</v>
      </c>
      <c r="E36" s="6"/>
      <c r="F36" s="6">
        <f t="shared" si="0"/>
        <v>13069.76</v>
      </c>
    </row>
    <row r="37" spans="2:6" ht="12">
      <c r="B37" s="11" t="s">
        <v>14</v>
      </c>
      <c r="C37" s="11"/>
      <c r="D37" s="6">
        <v>8787.14</v>
      </c>
      <c r="E37" s="6"/>
      <c r="F37" s="6">
        <f t="shared" si="0"/>
        <v>8787.14</v>
      </c>
    </row>
    <row r="38" spans="2:6" ht="15" customHeight="1">
      <c r="B38" s="11" t="s">
        <v>25</v>
      </c>
      <c r="C38" s="11"/>
      <c r="D38" s="6">
        <v>3323.58</v>
      </c>
      <c r="E38" s="6"/>
      <c r="F38" s="6">
        <f t="shared" si="0"/>
        <v>3323.58</v>
      </c>
    </row>
    <row r="39" spans="2:6" ht="15" customHeight="1">
      <c r="B39" s="11" t="s">
        <v>59</v>
      </c>
      <c r="C39" s="11"/>
      <c r="D39" s="6">
        <v>9943</v>
      </c>
      <c r="E39" s="6"/>
      <c r="F39" s="6"/>
    </row>
    <row r="40" spans="2:6" ht="12.75" customHeight="1">
      <c r="B40" s="11" t="s">
        <v>23</v>
      </c>
      <c r="C40" s="11"/>
      <c r="D40" s="6">
        <v>0</v>
      </c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>
        <v>33814</v>
      </c>
      <c r="E41" s="6"/>
      <c r="F41" s="6">
        <f t="shared" si="0"/>
        <v>33814</v>
      </c>
    </row>
    <row r="42" spans="2:6" ht="12.75" customHeight="1">
      <c r="B42" s="10" t="s">
        <v>29</v>
      </c>
      <c r="C42" s="10"/>
      <c r="D42" s="6">
        <v>1730</v>
      </c>
      <c r="E42" s="6"/>
      <c r="F42" s="6">
        <f t="shared" si="0"/>
        <v>1730</v>
      </c>
    </row>
    <row r="43" spans="2:6" ht="12.75" customHeight="1">
      <c r="B43" s="10" t="s">
        <v>30</v>
      </c>
      <c r="C43" s="10"/>
      <c r="D43" s="6">
        <v>580</v>
      </c>
      <c r="E43" s="6"/>
      <c r="F43" s="6">
        <f t="shared" si="0"/>
        <v>580</v>
      </c>
    </row>
    <row r="44" spans="2:6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6" ht="12">
      <c r="B45" s="11" t="s">
        <v>42</v>
      </c>
      <c r="C45" s="11"/>
      <c r="D45" s="18">
        <f>D22-D23</f>
        <v>32311.760000000009</v>
      </c>
      <c r="E45" s="6">
        <f>E21-(E23+E30+E34+E35+E38+E40+E41)</f>
        <v>0</v>
      </c>
      <c r="F45" s="6">
        <f t="shared" si="0"/>
        <v>32311.760000000009</v>
      </c>
    </row>
    <row r="46" spans="2:6" ht="12">
      <c r="B46" s="16" t="s">
        <v>50</v>
      </c>
      <c r="C46" s="21">
        <v>-144658.82</v>
      </c>
      <c r="D46" s="6">
        <f>D45+C46</f>
        <v>-112347.06</v>
      </c>
      <c r="E46" s="6"/>
      <c r="F46" s="6">
        <f t="shared" si="0"/>
        <v>-112347.06</v>
      </c>
    </row>
    <row r="47" spans="2:6" ht="12">
      <c r="B47" s="11" t="s">
        <v>33</v>
      </c>
      <c r="C47" s="21">
        <v>84127.59</v>
      </c>
      <c r="D47" s="6">
        <f>D16-D17+C47</f>
        <v>81136.609999999986</v>
      </c>
      <c r="E47" s="6"/>
      <c r="F47" s="6">
        <f t="shared" si="0"/>
        <v>81136.609999999986</v>
      </c>
    </row>
    <row r="48" spans="2:6" ht="12">
      <c r="B48" s="11" t="s">
        <v>37</v>
      </c>
      <c r="C48" s="16">
        <v>187710.65</v>
      </c>
      <c r="D48" s="17">
        <v>193120.43</v>
      </c>
      <c r="E48" s="6">
        <v>0</v>
      </c>
      <c r="F48" s="6">
        <f t="shared" si="0"/>
        <v>193120.43</v>
      </c>
    </row>
    <row r="49" spans="2:6" ht="83.25" customHeight="1">
      <c r="B49" s="15" t="s">
        <v>27</v>
      </c>
      <c r="C49" s="19"/>
      <c r="E49" s="25"/>
      <c r="F49" s="26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9:F49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opLeftCell="A24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44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43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>
      <c r="B17" s="14" t="s">
        <v>32</v>
      </c>
      <c r="C17" s="14"/>
      <c r="D17" s="6"/>
      <c r="E17" s="6"/>
      <c r="F17" s="6">
        <f t="shared" ref="F17:F48" si="0">D17+E17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/>
      <c r="E20" s="6"/>
      <c r="F20" s="6">
        <f t="shared" si="0"/>
        <v>0</v>
      </c>
    </row>
    <row r="21" spans="2:6" ht="24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" customHeight="1">
      <c r="B22" s="10" t="s">
        <v>41</v>
      </c>
      <c r="C22" s="10"/>
      <c r="D22" s="18">
        <f>D17+D20+D21</f>
        <v>0</v>
      </c>
      <c r="E22" s="6"/>
      <c r="F22" s="6">
        <f t="shared" si="0"/>
        <v>0</v>
      </c>
    </row>
    <row r="23" spans="2:6" ht="12">
      <c r="B23" s="11" t="s">
        <v>9</v>
      </c>
      <c r="C23" s="11"/>
      <c r="D23" s="18">
        <f>D24+D25+D26+D27+D28+D29+D30+D33+D37+D38+D40+D41+D42+D43+D44+D39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2" t="s">
        <v>12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0</v>
      </c>
      <c r="E30" s="6"/>
      <c r="F30" s="6">
        <f t="shared" si="0"/>
        <v>0</v>
      </c>
    </row>
    <row r="31" spans="2:6" ht="24">
      <c r="B31" s="13" t="s">
        <v>34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0" t="s">
        <v>36</v>
      </c>
      <c r="C33" s="10"/>
      <c r="D33" s="18">
        <f>D34+D35+D36</f>
        <v>0</v>
      </c>
      <c r="E33" s="6"/>
      <c r="F33" s="6">
        <f t="shared" si="0"/>
        <v>0</v>
      </c>
    </row>
    <row r="34" spans="2:6" ht="12">
      <c r="B34" s="12" t="s">
        <v>15</v>
      </c>
      <c r="C34" s="12"/>
      <c r="D34" s="6"/>
      <c r="E34" s="6"/>
      <c r="F34" s="6">
        <f t="shared" si="0"/>
        <v>0</v>
      </c>
    </row>
    <row r="35" spans="2:6" ht="24">
      <c r="B35" s="13" t="s">
        <v>17</v>
      </c>
      <c r="C35" s="13"/>
      <c r="D35" s="6"/>
      <c r="E35" s="6"/>
      <c r="F35" s="6">
        <f t="shared" si="0"/>
        <v>0</v>
      </c>
    </row>
    <row r="36" spans="2:6" ht="12">
      <c r="B36" s="13" t="s">
        <v>31</v>
      </c>
      <c r="C36" s="13"/>
      <c r="D36" s="6"/>
      <c r="E36" s="6"/>
      <c r="F36" s="6">
        <f t="shared" si="0"/>
        <v>0</v>
      </c>
    </row>
    <row r="37" spans="2:6" ht="12">
      <c r="B37" s="11" t="s">
        <v>14</v>
      </c>
      <c r="C37" s="11"/>
      <c r="D37" s="6"/>
      <c r="E37" s="6"/>
      <c r="F37" s="6">
        <f t="shared" si="0"/>
        <v>0</v>
      </c>
    </row>
    <row r="38" spans="2:6" ht="15" customHeight="1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59</v>
      </c>
      <c r="C39" s="11"/>
      <c r="D39" s="6"/>
      <c r="E39" s="6"/>
      <c r="F39" s="6"/>
    </row>
    <row r="40" spans="2:6" ht="12.75" customHeight="1">
      <c r="B40" s="11" t="s">
        <v>23</v>
      </c>
      <c r="C40" s="11"/>
      <c r="D40" s="6"/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2.7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2.75" customHeight="1">
      <c r="B44" s="10" t="s">
        <v>35</v>
      </c>
      <c r="C44" s="10"/>
      <c r="D44" s="6"/>
      <c r="E44" s="6"/>
      <c r="F44" s="6">
        <f t="shared" si="0"/>
        <v>0</v>
      </c>
    </row>
    <row r="45" spans="2:6" ht="12">
      <c r="B45" s="11" t="s">
        <v>49</v>
      </c>
      <c r="C45" s="11"/>
      <c r="D45" s="18">
        <f>D22-D23</f>
        <v>0</v>
      </c>
      <c r="E45" s="6">
        <f>E21-(E23+E30+E34+E35+E38+E40+E41)</f>
        <v>0</v>
      </c>
      <c r="F45" s="6">
        <f t="shared" si="0"/>
        <v>0</v>
      </c>
    </row>
    <row r="46" spans="2:6" ht="12">
      <c r="B46" s="16" t="s">
        <v>50</v>
      </c>
      <c r="C46" s="21">
        <f>'1 квартал '!D46</f>
        <v>-112347.06</v>
      </c>
      <c r="D46" s="6"/>
      <c r="E46" s="6"/>
      <c r="F46" s="6">
        <f t="shared" si="0"/>
        <v>0</v>
      </c>
    </row>
    <row r="47" spans="2:6" ht="12">
      <c r="B47" s="11" t="s">
        <v>33</v>
      </c>
      <c r="C47" s="21">
        <f>'1 квартал '!D47</f>
        <v>81136.609999999986</v>
      </c>
      <c r="D47" s="6"/>
      <c r="E47" s="6"/>
      <c r="F47" s="6">
        <f t="shared" si="0"/>
        <v>0</v>
      </c>
    </row>
    <row r="48" spans="2:6" ht="12">
      <c r="B48" s="11" t="s">
        <v>37</v>
      </c>
      <c r="C48" s="21">
        <f>'1 квартал '!D48</f>
        <v>193120.43</v>
      </c>
      <c r="D48" s="17"/>
      <c r="E48" s="6">
        <v>0</v>
      </c>
      <c r="F48" s="6">
        <f t="shared" si="0"/>
        <v>0</v>
      </c>
    </row>
    <row r="49" spans="2:6" ht="83.25" customHeight="1">
      <c r="B49" s="19" t="s">
        <v>27</v>
      </c>
      <c r="C49" s="19"/>
      <c r="E49" s="25"/>
      <c r="F49" s="2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topLeftCell="A23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48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47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>
      <c r="B17" s="14" t="s">
        <v>32</v>
      </c>
      <c r="C17" s="14"/>
      <c r="D17" s="6"/>
      <c r="E17" s="6"/>
      <c r="F17" s="6">
        <f t="shared" ref="F17:F48" si="0">D17+E17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/>
      <c r="E20" s="6"/>
      <c r="F20" s="6">
        <f t="shared" si="0"/>
        <v>0</v>
      </c>
    </row>
    <row r="21" spans="2:6" ht="24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" customHeight="1">
      <c r="B22" s="10" t="s">
        <v>41</v>
      </c>
      <c r="C22" s="10"/>
      <c r="D22" s="18">
        <f>D17+D20+D21</f>
        <v>0</v>
      </c>
      <c r="E22" s="6"/>
      <c r="F22" s="6">
        <f t="shared" si="0"/>
        <v>0</v>
      </c>
    </row>
    <row r="23" spans="2:6" ht="12">
      <c r="B23" s="11" t="s">
        <v>9</v>
      </c>
      <c r="C23" s="11"/>
      <c r="D23" s="18">
        <f>D24+D25+D26+D27+D28+D29+D30+D33+D37+D38+D40+D41+D42+D43+D44+D39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2" t="s">
        <v>12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0</v>
      </c>
      <c r="E30" s="6"/>
      <c r="F30" s="6">
        <f t="shared" si="0"/>
        <v>0</v>
      </c>
    </row>
    <row r="31" spans="2:6" ht="24">
      <c r="B31" s="13" t="s">
        <v>34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0" t="s">
        <v>36</v>
      </c>
      <c r="C33" s="10"/>
      <c r="D33" s="18">
        <f>D34+D35+D36</f>
        <v>0</v>
      </c>
      <c r="E33" s="6"/>
      <c r="F33" s="6">
        <f t="shared" si="0"/>
        <v>0</v>
      </c>
    </row>
    <row r="34" spans="2:6" ht="12">
      <c r="B34" s="12" t="s">
        <v>15</v>
      </c>
      <c r="C34" s="12"/>
      <c r="D34" s="6"/>
      <c r="E34" s="6"/>
      <c r="F34" s="6">
        <f t="shared" si="0"/>
        <v>0</v>
      </c>
    </row>
    <row r="35" spans="2:6" ht="24">
      <c r="B35" s="13" t="s">
        <v>17</v>
      </c>
      <c r="C35" s="13"/>
      <c r="D35" s="6"/>
      <c r="E35" s="6"/>
      <c r="F35" s="6">
        <f t="shared" si="0"/>
        <v>0</v>
      </c>
    </row>
    <row r="36" spans="2:6" ht="12">
      <c r="B36" s="13" t="s">
        <v>31</v>
      </c>
      <c r="C36" s="13"/>
      <c r="D36" s="6"/>
      <c r="E36" s="6"/>
      <c r="F36" s="6">
        <f t="shared" si="0"/>
        <v>0</v>
      </c>
    </row>
    <row r="37" spans="2:6" ht="12">
      <c r="B37" s="11" t="s">
        <v>14</v>
      </c>
      <c r="C37" s="11"/>
      <c r="D37" s="6"/>
      <c r="E37" s="6"/>
      <c r="F37" s="6">
        <f t="shared" si="0"/>
        <v>0</v>
      </c>
    </row>
    <row r="38" spans="2:6" ht="15" customHeight="1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59</v>
      </c>
      <c r="C39" s="11"/>
      <c r="D39" s="6"/>
      <c r="E39" s="6"/>
      <c r="F39" s="6"/>
    </row>
    <row r="40" spans="2:6" ht="12.75" customHeight="1">
      <c r="B40" s="11" t="s">
        <v>23</v>
      </c>
      <c r="C40" s="11"/>
      <c r="D40" s="6"/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2.7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2.75" customHeight="1">
      <c r="B44" s="10" t="s">
        <v>35</v>
      </c>
      <c r="C44" s="10"/>
      <c r="D44" s="6"/>
      <c r="E44" s="6"/>
      <c r="F44" s="6">
        <f t="shared" si="0"/>
        <v>0</v>
      </c>
    </row>
    <row r="45" spans="2:6" ht="12">
      <c r="B45" s="11" t="s">
        <v>45</v>
      </c>
      <c r="C45" s="11"/>
      <c r="D45" s="18">
        <f>D22-D23</f>
        <v>0</v>
      </c>
      <c r="E45" s="6">
        <f>E21-(E23+E30+E34+E35+E38+E40+E41)</f>
        <v>0</v>
      </c>
      <c r="F45" s="6">
        <f t="shared" si="0"/>
        <v>0</v>
      </c>
    </row>
    <row r="46" spans="2:6" ht="12">
      <c r="B46" s="16" t="s">
        <v>46</v>
      </c>
      <c r="C46" s="21">
        <f>'2 квартал  '!D46</f>
        <v>0</v>
      </c>
      <c r="D46" s="6"/>
      <c r="E46" s="6"/>
      <c r="F46" s="6">
        <f t="shared" si="0"/>
        <v>0</v>
      </c>
    </row>
    <row r="47" spans="2:6" ht="12">
      <c r="B47" s="11" t="s">
        <v>33</v>
      </c>
      <c r="C47" s="21">
        <f>'2 квартал  '!D47</f>
        <v>0</v>
      </c>
      <c r="D47" s="6"/>
      <c r="E47" s="6"/>
      <c r="F47" s="6">
        <f t="shared" si="0"/>
        <v>0</v>
      </c>
    </row>
    <row r="48" spans="2:6" ht="12">
      <c r="B48" s="11" t="s">
        <v>37</v>
      </c>
      <c r="C48" s="21">
        <f>'2 квартал  '!D48</f>
        <v>0</v>
      </c>
      <c r="D48" s="17"/>
      <c r="E48" s="6">
        <v>0</v>
      </c>
      <c r="F48" s="6">
        <f t="shared" si="0"/>
        <v>0</v>
      </c>
    </row>
    <row r="49" spans="2:6" ht="83.25" customHeight="1">
      <c r="B49" s="19" t="s">
        <v>27</v>
      </c>
      <c r="C49" s="19"/>
      <c r="E49" s="25"/>
      <c r="F49" s="2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24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54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53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>
      <c r="B17" s="14" t="s">
        <v>32</v>
      </c>
      <c r="C17" s="14"/>
      <c r="D17" s="6"/>
      <c r="E17" s="6"/>
      <c r="F17" s="6">
        <f t="shared" ref="F17:F48" si="0">D17+E17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/>
      <c r="E20" s="6"/>
      <c r="F20" s="6">
        <f t="shared" si="0"/>
        <v>0</v>
      </c>
    </row>
    <row r="21" spans="2:6" ht="24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" customHeight="1">
      <c r="B22" s="10" t="s">
        <v>41</v>
      </c>
      <c r="C22" s="10"/>
      <c r="D22" s="18">
        <f>D17+D20+D21</f>
        <v>0</v>
      </c>
      <c r="E22" s="6"/>
      <c r="F22" s="6">
        <f t="shared" si="0"/>
        <v>0</v>
      </c>
    </row>
    <row r="23" spans="2:6" ht="12">
      <c r="B23" s="11" t="s">
        <v>9</v>
      </c>
      <c r="C23" s="11"/>
      <c r="D23" s="18">
        <f>D24+D25+D26+D27+D28+D29+D30+D33+D37+D38+D40+D41+D42+D43+D44+D39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2" t="s">
        <v>12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0</v>
      </c>
      <c r="E30" s="6"/>
      <c r="F30" s="6">
        <f t="shared" si="0"/>
        <v>0</v>
      </c>
    </row>
    <row r="31" spans="2:6" ht="24">
      <c r="B31" s="13" t="s">
        <v>34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0" t="s">
        <v>36</v>
      </c>
      <c r="C33" s="10"/>
      <c r="D33" s="18">
        <f>D34+D35+D36</f>
        <v>0</v>
      </c>
      <c r="E33" s="6"/>
      <c r="F33" s="6">
        <f t="shared" si="0"/>
        <v>0</v>
      </c>
    </row>
    <row r="34" spans="2:6" ht="12">
      <c r="B34" s="12" t="s">
        <v>15</v>
      </c>
      <c r="C34" s="12"/>
      <c r="D34" s="6"/>
      <c r="E34" s="6"/>
      <c r="F34" s="6">
        <f t="shared" si="0"/>
        <v>0</v>
      </c>
    </row>
    <row r="35" spans="2:6" ht="24">
      <c r="B35" s="13" t="s">
        <v>17</v>
      </c>
      <c r="C35" s="13"/>
      <c r="D35" s="6"/>
      <c r="E35" s="6"/>
      <c r="F35" s="6">
        <f t="shared" si="0"/>
        <v>0</v>
      </c>
    </row>
    <row r="36" spans="2:6" ht="12">
      <c r="B36" s="13" t="s">
        <v>31</v>
      </c>
      <c r="C36" s="13"/>
      <c r="D36" s="6"/>
      <c r="E36" s="6"/>
      <c r="F36" s="6">
        <f t="shared" si="0"/>
        <v>0</v>
      </c>
    </row>
    <row r="37" spans="2:6" ht="12">
      <c r="B37" s="11" t="s">
        <v>14</v>
      </c>
      <c r="C37" s="11"/>
      <c r="D37" s="6"/>
      <c r="E37" s="6"/>
      <c r="F37" s="6">
        <f t="shared" si="0"/>
        <v>0</v>
      </c>
    </row>
    <row r="38" spans="2:6" ht="15" customHeight="1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59</v>
      </c>
      <c r="C39" s="11"/>
      <c r="D39" s="6"/>
      <c r="E39" s="6"/>
      <c r="F39" s="6"/>
    </row>
    <row r="40" spans="2:6" ht="12.75" customHeight="1">
      <c r="B40" s="11" t="s">
        <v>23</v>
      </c>
      <c r="C40" s="11"/>
      <c r="D40" s="6"/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2.7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2.75" customHeight="1">
      <c r="B44" s="10" t="s">
        <v>35</v>
      </c>
      <c r="C44" s="10"/>
      <c r="D44" s="6"/>
      <c r="E44" s="6"/>
      <c r="F44" s="6">
        <f t="shared" si="0"/>
        <v>0</v>
      </c>
    </row>
    <row r="45" spans="2:6" ht="12">
      <c r="B45" s="11" t="s">
        <v>52</v>
      </c>
      <c r="C45" s="11"/>
      <c r="D45" s="18">
        <f>D22-D23</f>
        <v>0</v>
      </c>
      <c r="E45" s="6">
        <f>E21-(E23+E30+E34+E35+E38+E40+E41)</f>
        <v>0</v>
      </c>
      <c r="F45" s="6">
        <f t="shared" si="0"/>
        <v>0</v>
      </c>
    </row>
    <row r="46" spans="2:6" ht="12">
      <c r="B46" s="16" t="s">
        <v>51</v>
      </c>
      <c r="C46" s="21">
        <f>'3 квартал '!D46</f>
        <v>0</v>
      </c>
      <c r="D46" s="6"/>
      <c r="E46" s="6"/>
      <c r="F46" s="6">
        <f t="shared" si="0"/>
        <v>0</v>
      </c>
    </row>
    <row r="47" spans="2:6" ht="12">
      <c r="B47" s="11" t="s">
        <v>33</v>
      </c>
      <c r="C47" s="21">
        <f>'3 квартал '!D47</f>
        <v>0</v>
      </c>
      <c r="D47" s="6"/>
      <c r="E47" s="6"/>
      <c r="F47" s="6">
        <f t="shared" si="0"/>
        <v>0</v>
      </c>
    </row>
    <row r="48" spans="2:6" ht="12">
      <c r="B48" s="11" t="s">
        <v>37</v>
      </c>
      <c r="C48" s="21">
        <f>'3 квартал '!D48</f>
        <v>0</v>
      </c>
      <c r="D48" s="17"/>
      <c r="E48" s="6">
        <v>0</v>
      </c>
      <c r="F48" s="6">
        <f t="shared" si="0"/>
        <v>0</v>
      </c>
    </row>
    <row r="49" spans="2:6" ht="83.25" customHeight="1">
      <c r="B49" s="19" t="s">
        <v>27</v>
      </c>
      <c r="C49" s="19"/>
      <c r="E49" s="25"/>
      <c r="F49" s="2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topLeftCell="A30" zoomScale="130" zoomScaleNormal="130" workbookViewId="0">
      <selection activeCell="B35" sqref="B35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55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56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'1 квартал '!D16+'2 квартал  '!D16+'3 квартал '!D16+'4 квартал'!D16</f>
        <v>225426.12</v>
      </c>
      <c r="E16" s="6"/>
      <c r="F16" s="6">
        <f>D16+E16</f>
        <v>225426.12</v>
      </c>
    </row>
    <row r="17" spans="2:6">
      <c r="B17" s="14" t="s">
        <v>32</v>
      </c>
      <c r="C17" s="14"/>
      <c r="D17" s="6">
        <f>'1 квартал '!D17+'2 квартал  '!D17+'3 квартал '!D17+'4 квартал'!D17</f>
        <v>228417.1</v>
      </c>
      <c r="E17" s="6"/>
      <c r="F17" s="6">
        <f t="shared" ref="F17:F48" si="0">D17+E17</f>
        <v>228417.1</v>
      </c>
    </row>
    <row r="18" spans="2:6" ht="11.25" hidden="1" customHeight="1">
      <c r="B18" s="11"/>
      <c r="C18" s="11"/>
      <c r="D18" s="6">
        <f>'1 квартал '!D18+'2 квартал  '!D18+'3 квартал '!D18+'4 квартал'!D18</f>
        <v>0</v>
      </c>
      <c r="E18" s="6"/>
      <c r="F18" s="6">
        <f t="shared" si="0"/>
        <v>0</v>
      </c>
    </row>
    <row r="19" spans="2:6" ht="11.25" hidden="1" customHeight="1">
      <c r="B19" s="11"/>
      <c r="C19" s="11"/>
      <c r="D19" s="6">
        <f>'1 квартал '!D19+'2 квартал  '!D19+'3 квартал '!D19+'4 квартал'!D19</f>
        <v>0</v>
      </c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>
        <f>'1 квартал '!D20+'2 квартал  '!D20+'3 квартал '!D20+'4 квартал'!D20</f>
        <v>19799</v>
      </c>
      <c r="E20" s="6"/>
      <c r="F20" s="6">
        <f t="shared" si="0"/>
        <v>19799</v>
      </c>
    </row>
    <row r="21" spans="2:6" ht="24" customHeight="1">
      <c r="B21" s="10" t="s">
        <v>21</v>
      </c>
      <c r="C21" s="10"/>
      <c r="D21" s="6">
        <f>'1 квартал '!D21+'2 квартал  '!D21+'3 квартал '!D21+'4 квартал'!D21</f>
        <v>6800</v>
      </c>
      <c r="E21" s="6"/>
      <c r="F21" s="6">
        <f t="shared" si="0"/>
        <v>6800</v>
      </c>
    </row>
    <row r="22" spans="2:6" ht="24" customHeight="1">
      <c r="B22" s="10" t="s">
        <v>41</v>
      </c>
      <c r="C22" s="10"/>
      <c r="D22" s="18">
        <f>D17+D20+D21</f>
        <v>255016.1</v>
      </c>
      <c r="E22" s="6"/>
      <c r="F22" s="6">
        <f t="shared" si="0"/>
        <v>255016.1</v>
      </c>
    </row>
    <row r="23" spans="2:6" ht="12">
      <c r="B23" s="11" t="s">
        <v>9</v>
      </c>
      <c r="C23" s="11"/>
      <c r="D23" s="18">
        <f>D24+D25+D26+D27+D28+D29+D30+D33+D37+D38+D40+D41+D42+D43+D44+D39</f>
        <v>222704.34</v>
      </c>
      <c r="E23" s="6">
        <f>SUM(E24:E29)</f>
        <v>0</v>
      </c>
      <c r="F23" s="6">
        <f t="shared" si="0"/>
        <v>222704.34</v>
      </c>
    </row>
    <row r="24" spans="2:6" ht="12">
      <c r="B24" s="12" t="s">
        <v>10</v>
      </c>
      <c r="C24" s="12"/>
      <c r="D24" s="6">
        <f>'1 квартал '!D24+'2 квартал  '!D24+'3 квартал '!D24+'4 квартал'!D24</f>
        <v>38872.199999999997</v>
      </c>
      <c r="E24" s="6"/>
      <c r="F24" s="6">
        <f t="shared" si="0"/>
        <v>38872.199999999997</v>
      </c>
    </row>
    <row r="25" spans="2:6" ht="12">
      <c r="B25" s="12" t="s">
        <v>11</v>
      </c>
      <c r="C25" s="12"/>
      <c r="D25" s="6">
        <f>'1 квартал '!D25+'2 квартал  '!D25+'3 квартал '!D25+'4 квартал'!D25</f>
        <v>0</v>
      </c>
      <c r="E25" s="6"/>
      <c r="F25" s="6">
        <f t="shared" si="0"/>
        <v>0</v>
      </c>
    </row>
    <row r="26" spans="2:6" ht="12">
      <c r="B26" s="12" t="s">
        <v>12</v>
      </c>
      <c r="C26" s="12"/>
      <c r="D26" s="6">
        <f>'1 квартал '!D26+'2 квартал  '!D26+'3 квартал '!D26+'4 квартал'!D26</f>
        <v>5114</v>
      </c>
      <c r="E26" s="6"/>
      <c r="F26" s="6">
        <f t="shared" si="0"/>
        <v>5114</v>
      </c>
    </row>
    <row r="27" spans="2:6" ht="12">
      <c r="B27" s="13" t="s">
        <v>26</v>
      </c>
      <c r="C27" s="13"/>
      <c r="D27" s="6">
        <f>'1 квартал '!D27+'2 квартал  '!D27+'3 квартал '!D27+'4 квартал'!D27</f>
        <v>14499</v>
      </c>
      <c r="E27" s="6"/>
      <c r="F27" s="6">
        <f t="shared" si="0"/>
        <v>14499</v>
      </c>
    </row>
    <row r="28" spans="2:6" ht="12">
      <c r="B28" s="13" t="s">
        <v>24</v>
      </c>
      <c r="C28" s="13"/>
      <c r="D28" s="6">
        <f>'1 квартал '!D28+'2 квартал  '!D28+'3 квартал '!D28+'4 квартал'!D28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>
        <f>'1 квартал '!D29+'2 квартал  '!D29+'3 квартал '!D29+'4 квартал'!D29</f>
        <v>0</v>
      </c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54090</v>
      </c>
      <c r="E30" s="6"/>
      <c r="F30" s="6">
        <f t="shared" si="0"/>
        <v>54090</v>
      </c>
    </row>
    <row r="31" spans="2:6" ht="24">
      <c r="B31" s="13" t="s">
        <v>34</v>
      </c>
      <c r="C31" s="13"/>
      <c r="D31" s="6">
        <f>'1 квартал '!D31+'2 квартал  '!D31+'3 квартал '!D31+'4 квартал'!D31</f>
        <v>21636</v>
      </c>
      <c r="E31" s="6"/>
      <c r="F31" s="6">
        <f t="shared" si="0"/>
        <v>21636</v>
      </c>
    </row>
    <row r="32" spans="2:6" ht="24">
      <c r="B32" s="13" t="s">
        <v>16</v>
      </c>
      <c r="C32" s="13"/>
      <c r="D32" s="6">
        <f>'1 квартал '!D32+'2 квартал  '!D32+'3 квартал '!D32+'4 квартал'!D32</f>
        <v>32454</v>
      </c>
      <c r="E32" s="6"/>
      <c r="F32" s="6">
        <f t="shared" si="0"/>
        <v>32454</v>
      </c>
    </row>
    <row r="33" spans="2:6" ht="12">
      <c r="B33" s="10" t="s">
        <v>36</v>
      </c>
      <c r="C33" s="10"/>
      <c r="D33" s="18">
        <f>D34+D35+D36</f>
        <v>49911.420000000006</v>
      </c>
      <c r="E33" s="6"/>
      <c r="F33" s="6">
        <f t="shared" si="0"/>
        <v>49911.420000000006</v>
      </c>
    </row>
    <row r="34" spans="2:6" ht="12">
      <c r="B34" s="12" t="s">
        <v>15</v>
      </c>
      <c r="C34" s="12"/>
      <c r="D34" s="6">
        <f>'1 квартал '!D34+'2 квартал  '!D34+'3 квартал '!D34+'4 квартал'!D34</f>
        <v>10499.8</v>
      </c>
      <c r="E34" s="6"/>
      <c r="F34" s="6">
        <f t="shared" si="0"/>
        <v>10499.8</v>
      </c>
    </row>
    <row r="35" spans="2:6" ht="24">
      <c r="B35" s="13" t="s">
        <v>17</v>
      </c>
      <c r="C35" s="13"/>
      <c r="D35" s="6">
        <f>'1 квартал '!D35+'2 квартал  '!D35+'3 квартал '!D35+'4 квартал'!D35</f>
        <v>26341.86</v>
      </c>
      <c r="E35" s="6"/>
      <c r="F35" s="6">
        <f t="shared" si="0"/>
        <v>26341.86</v>
      </c>
    </row>
    <row r="36" spans="2:6" ht="12">
      <c r="B36" s="13" t="s">
        <v>31</v>
      </c>
      <c r="C36" s="13"/>
      <c r="D36" s="6">
        <f>'1 квартал '!D36+'2 квартал  '!D36+'3 квартал '!D36+'4 квартал'!D36</f>
        <v>13069.76</v>
      </c>
      <c r="E36" s="6"/>
      <c r="F36" s="6">
        <f t="shared" si="0"/>
        <v>13069.76</v>
      </c>
    </row>
    <row r="37" spans="2:6" ht="12">
      <c r="B37" s="11" t="s">
        <v>14</v>
      </c>
      <c r="C37" s="11"/>
      <c r="D37" s="6">
        <f>'1 квартал '!D37+'2 квартал  '!D37+'3 квартал '!D37+'4 квартал'!D37</f>
        <v>8787.14</v>
      </c>
      <c r="E37" s="6"/>
      <c r="F37" s="6">
        <f t="shared" si="0"/>
        <v>8787.14</v>
      </c>
    </row>
    <row r="38" spans="2:6" ht="15" customHeight="1">
      <c r="B38" s="11" t="s">
        <v>25</v>
      </c>
      <c r="C38" s="11"/>
      <c r="D38" s="6">
        <f>'1 квартал '!D38+'2 квартал  '!D38+'3 квартал '!D38+'4 квартал'!D38</f>
        <v>3323.58</v>
      </c>
      <c r="E38" s="6"/>
      <c r="F38" s="6">
        <f t="shared" si="0"/>
        <v>3323.58</v>
      </c>
    </row>
    <row r="39" spans="2:6" ht="15" customHeight="1">
      <c r="B39" s="11" t="s">
        <v>59</v>
      </c>
      <c r="C39" s="11"/>
      <c r="D39" s="6">
        <f>'1 квартал '!D39+'2 квартал  '!D39+'3 квартал '!D39+'4 квартал'!D39</f>
        <v>9943</v>
      </c>
      <c r="E39" s="6"/>
      <c r="F39" s="6"/>
    </row>
    <row r="40" spans="2:6" ht="12.75" customHeight="1">
      <c r="B40" s="11" t="s">
        <v>23</v>
      </c>
      <c r="C40" s="11"/>
      <c r="D40" s="6">
        <f>'1 квартал '!D40+'2 квартал  '!D40+'3 квартал '!D40+'4 квартал'!D40</f>
        <v>0</v>
      </c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>
        <f>'1 квартал '!D41+'2 квартал  '!D41+'3 квартал '!D41+'4 квартал'!D41</f>
        <v>33814</v>
      </c>
      <c r="E41" s="6"/>
      <c r="F41" s="6">
        <f t="shared" si="0"/>
        <v>33814</v>
      </c>
    </row>
    <row r="42" spans="2:6" ht="12.75" customHeight="1">
      <c r="B42" s="10" t="s">
        <v>29</v>
      </c>
      <c r="C42" s="10"/>
      <c r="D42" s="6">
        <f>'1 квартал '!D42+'2 квартал  '!D42+'3 квартал '!D42+'4 квартал'!D42</f>
        <v>1730</v>
      </c>
      <c r="E42" s="6"/>
      <c r="F42" s="6">
        <f t="shared" si="0"/>
        <v>1730</v>
      </c>
    </row>
    <row r="43" spans="2:6" ht="12.75" customHeight="1">
      <c r="B43" s="10" t="s">
        <v>30</v>
      </c>
      <c r="C43" s="10"/>
      <c r="D43" s="6">
        <f>'1 квартал '!D43+'2 квартал  '!D43+'3 квартал '!D43+'4 квартал'!D43</f>
        <v>580</v>
      </c>
      <c r="E43" s="6"/>
      <c r="F43" s="6">
        <f t="shared" si="0"/>
        <v>580</v>
      </c>
    </row>
    <row r="44" spans="2:6" ht="12.75" customHeight="1">
      <c r="B44" s="10" t="s">
        <v>35</v>
      </c>
      <c r="C44" s="10"/>
      <c r="D44" s="6">
        <f>'1 квартал '!D44+'2 квартал  '!D44+'3 квартал '!D44+'4 квартал'!D44</f>
        <v>2040</v>
      </c>
      <c r="E44" s="6"/>
      <c r="F44" s="6">
        <f t="shared" si="0"/>
        <v>2040</v>
      </c>
    </row>
    <row r="45" spans="2:6" ht="12">
      <c r="B45" s="11" t="s">
        <v>57</v>
      </c>
      <c r="C45" s="11"/>
      <c r="D45" s="18">
        <f>D22-D23</f>
        <v>32311.760000000009</v>
      </c>
      <c r="E45" s="6">
        <f>E21-(E23+E30+E34+E35+E38+E40+E41)</f>
        <v>0</v>
      </c>
      <c r="F45" s="6">
        <f t="shared" si="0"/>
        <v>32311.760000000009</v>
      </c>
    </row>
    <row r="46" spans="2:6" ht="12">
      <c r="B46" s="16" t="s">
        <v>58</v>
      </c>
      <c r="C46" s="21">
        <f>'4 квартал'!D46</f>
        <v>0</v>
      </c>
      <c r="D46" s="6">
        <f>'1 квартал '!D46+'2 квартал  '!D46+'3 квартал '!D46+'4 квартал'!D46</f>
        <v>-112347.06</v>
      </c>
      <c r="E46" s="6"/>
      <c r="F46" s="6">
        <f t="shared" si="0"/>
        <v>-112347.06</v>
      </c>
    </row>
    <row r="47" spans="2:6" ht="12">
      <c r="B47" s="11" t="s">
        <v>33</v>
      </c>
      <c r="C47" s="21">
        <f>'4 квартал'!D47</f>
        <v>0</v>
      </c>
      <c r="D47" s="6">
        <f>'1 квартал '!D47+'2 квартал  '!D47+'3 квартал '!D47+'4 квартал'!D47</f>
        <v>81136.609999999986</v>
      </c>
      <c r="E47" s="6"/>
      <c r="F47" s="6">
        <f t="shared" si="0"/>
        <v>81136.609999999986</v>
      </c>
    </row>
    <row r="48" spans="2:6" ht="12">
      <c r="B48" s="11" t="s">
        <v>37</v>
      </c>
      <c r="C48" s="21">
        <f>'4 квартал'!D48</f>
        <v>0</v>
      </c>
      <c r="D48" s="6">
        <f>'1 квартал '!D48+'2 квартал  '!D48+'3 квартал '!D48+'4 квартал'!D48</f>
        <v>193120.43</v>
      </c>
      <c r="E48" s="6">
        <v>0</v>
      </c>
      <c r="F48" s="6">
        <f t="shared" si="0"/>
        <v>193120.43</v>
      </c>
    </row>
    <row r="49" spans="2:6" ht="83.25" customHeight="1">
      <c r="B49" s="19" t="s">
        <v>27</v>
      </c>
      <c r="C49" s="19"/>
      <c r="E49" s="25"/>
      <c r="F49" s="2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 </vt:lpstr>
      <vt:lpstr>3 квартал </vt:lpstr>
      <vt:lpstr>4 квартал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2018-06-05T08:16:46Z</dcterms:modified>
</cp:coreProperties>
</file>