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 квартал " sheetId="1" r:id="rId1"/>
    <sheet name="2 квартал " sheetId="2" r:id="rId2"/>
    <sheet name="3 квартал  " sheetId="3" r:id="rId3"/>
    <sheet name="4 квартал  " sheetId="4" r:id="rId4"/>
    <sheet name="ИТОГО 2018" sheetId="5" r:id="rId5"/>
  </sheets>
  <calcPr calcId="124519"/>
</workbook>
</file>

<file path=xl/calcChain.xml><?xml version="1.0" encoding="utf-8"?>
<calcChain xmlns="http://schemas.openxmlformats.org/spreadsheetml/2006/main">
  <c r="D41" i="1"/>
  <c r="D33"/>
  <c r="F34" l="1"/>
  <c r="D34" i="5" l="1"/>
  <c r="D23" i="4"/>
  <c r="F23" s="1"/>
  <c r="D23" i="3"/>
  <c r="D23" i="2"/>
  <c r="D42" i="5"/>
  <c r="F42" s="1"/>
  <c r="D43"/>
  <c r="F43" s="1"/>
  <c r="D41"/>
  <c r="F41" s="1"/>
  <c r="D30"/>
  <c r="F30" s="1"/>
  <c r="D31"/>
  <c r="F31" s="1"/>
  <c r="D32"/>
  <c r="F32" s="1"/>
  <c r="D33"/>
  <c r="F33" s="1"/>
  <c r="D35"/>
  <c r="F35" s="1"/>
  <c r="D36"/>
  <c r="F36" s="1"/>
  <c r="D37"/>
  <c r="F37" s="1"/>
  <c r="D38"/>
  <c r="F38" s="1"/>
  <c r="D39"/>
  <c r="F39" s="1"/>
  <c r="D29"/>
  <c r="F29" s="1"/>
  <c r="D25"/>
  <c r="F25" s="1"/>
  <c r="D26"/>
  <c r="F26" s="1"/>
  <c r="D24"/>
  <c r="F24" s="1"/>
  <c r="D17"/>
  <c r="F17" s="1"/>
  <c r="D18"/>
  <c r="D19"/>
  <c r="D20"/>
  <c r="F20" s="1"/>
  <c r="D21"/>
  <c r="F21" s="1"/>
  <c r="D16"/>
  <c r="F16" s="1"/>
  <c r="C42"/>
  <c r="C43"/>
  <c r="C41"/>
  <c r="F27"/>
  <c r="E23"/>
  <c r="E40" s="1"/>
  <c r="F19"/>
  <c r="F18"/>
  <c r="C42" i="4"/>
  <c r="C43"/>
  <c r="C41"/>
  <c r="F43"/>
  <c r="F42"/>
  <c r="F41"/>
  <c r="F39"/>
  <c r="F38"/>
  <c r="F37"/>
  <c r="F36"/>
  <c r="F35"/>
  <c r="F33"/>
  <c r="F32"/>
  <c r="F31"/>
  <c r="F30"/>
  <c r="F29"/>
  <c r="D28"/>
  <c r="F28" s="1"/>
  <c r="F27"/>
  <c r="F26"/>
  <c r="F25"/>
  <c r="F24"/>
  <c r="E23"/>
  <c r="E40" s="1"/>
  <c r="D22"/>
  <c r="F21"/>
  <c r="F20"/>
  <c r="F19"/>
  <c r="F18"/>
  <c r="F17"/>
  <c r="F16"/>
  <c r="C42" i="3"/>
  <c r="C43"/>
  <c r="C41"/>
  <c r="F43"/>
  <c r="F42"/>
  <c r="F41"/>
  <c r="F39"/>
  <c r="F38"/>
  <c r="F37"/>
  <c r="F36"/>
  <c r="F35"/>
  <c r="F33"/>
  <c r="F32"/>
  <c r="F31"/>
  <c r="F30"/>
  <c r="F29"/>
  <c r="D28"/>
  <c r="F28" s="1"/>
  <c r="F27"/>
  <c r="F26"/>
  <c r="F25"/>
  <c r="F24"/>
  <c r="E23"/>
  <c r="E40" s="1"/>
  <c r="F23"/>
  <c r="D22"/>
  <c r="D40" s="1"/>
  <c r="F40" s="1"/>
  <c r="F21"/>
  <c r="F20"/>
  <c r="F19"/>
  <c r="F18"/>
  <c r="F17"/>
  <c r="F16"/>
  <c r="C42" i="2"/>
  <c r="C43"/>
  <c r="C41"/>
  <c r="F43"/>
  <c r="F42"/>
  <c r="F41"/>
  <c r="F39"/>
  <c r="F38"/>
  <c r="F37"/>
  <c r="F36"/>
  <c r="F35"/>
  <c r="F33"/>
  <c r="F32"/>
  <c r="F31"/>
  <c r="F30"/>
  <c r="F29"/>
  <c r="D28"/>
  <c r="F28" s="1"/>
  <c r="F27"/>
  <c r="F26"/>
  <c r="F25"/>
  <c r="F24"/>
  <c r="E23"/>
  <c r="E40" s="1"/>
  <c r="F23"/>
  <c r="D22"/>
  <c r="D40" s="1"/>
  <c r="F40" s="1"/>
  <c r="F21"/>
  <c r="F20"/>
  <c r="F19"/>
  <c r="F18"/>
  <c r="F17"/>
  <c r="F16"/>
  <c r="F17" i="1"/>
  <c r="F18"/>
  <c r="F19"/>
  <c r="F20"/>
  <c r="F21"/>
  <c r="F24"/>
  <c r="F25"/>
  <c r="F26"/>
  <c r="F27"/>
  <c r="F29"/>
  <c r="F30"/>
  <c r="F31"/>
  <c r="F32"/>
  <c r="F33"/>
  <c r="F35"/>
  <c r="F36"/>
  <c r="F37"/>
  <c r="F38"/>
  <c r="F39"/>
  <c r="F41"/>
  <c r="F42"/>
  <c r="F43"/>
  <c r="F16"/>
  <c r="D28"/>
  <c r="F28" s="1"/>
  <c r="D22"/>
  <c r="F22" s="1"/>
  <c r="E23"/>
  <c r="D23" l="1"/>
  <c r="D40" s="1"/>
  <c r="F40" s="1"/>
  <c r="D40" i="4"/>
  <c r="F40" s="1"/>
  <c r="D28" i="5"/>
  <c r="D23" s="1"/>
  <c r="D22"/>
  <c r="F22" i="4"/>
  <c r="F22" i="3"/>
  <c r="F22" i="2"/>
  <c r="E40" i="1"/>
  <c r="F23" l="1"/>
  <c r="F28" i="5"/>
  <c r="F23"/>
  <c r="F22"/>
  <c r="D40" l="1"/>
  <c r="F40" s="1"/>
</calcChain>
</file>

<file path=xl/sharedStrings.xml><?xml version="1.0" encoding="utf-8"?>
<sst xmlns="http://schemas.openxmlformats.org/spreadsheetml/2006/main" count="200" uniqueCount="55">
  <si>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</si>
  <si>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</si>
  <si>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</si>
  <si>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</si>
  <si>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</si>
  <si>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</si>
  <si>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</si>
  <si>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</si>
  <si>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</si>
  <si>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</si>
  <si>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</si>
  <si>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ТО газовых сетей</t>
  </si>
  <si>
    <t>Услуги РИРЦ</t>
  </si>
  <si>
    <t>Затраты на приобретение материалов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</si>
  <si>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</si>
  <si>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</si>
  <si>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</si>
  <si>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Количество проживающих в доме человек</t>
  </si>
  <si>
    <t>Аварийные работы</t>
  </si>
  <si>
    <t>Вывоз крупногабаритного мусора</t>
  </si>
  <si>
    <t xml:space="preserve">Управляющая организация:
ООО "УК Уютный Дом"
Генеральный директор
___________ В.Е. Скачкова
</t>
  </si>
  <si>
    <t xml:space="preserve">Прочие затраты по  договорам подряда </t>
  </si>
  <si>
    <t xml:space="preserve">Расходы на управление </t>
  </si>
  <si>
    <t xml:space="preserve">Вывоз и утилизация ТБО  
</t>
  </si>
  <si>
    <t>Юридические услуги</t>
  </si>
  <si>
    <t>Транспортные расходы</t>
  </si>
  <si>
    <t>Задолженность по оплате по коммун.услугам</t>
  </si>
  <si>
    <t>Задолженность по оплате по ст."Содержание"</t>
  </si>
  <si>
    <t>Затраты на работы по текущ.ремонту</t>
  </si>
  <si>
    <t>Получено доходов от повыш. К-тов</t>
  </si>
  <si>
    <t>Нераспределенный (сверхнормат.) ОДН по эл-ву, х.в.</t>
  </si>
  <si>
    <t xml:space="preserve">Получено доходов от использования общего имущества 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</si>
  <si>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</si>
  <si>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21  за 1 квартал   2018   год</t>
  </si>
  <si>
    <t>Всего за 2017 г.</t>
  </si>
  <si>
    <t>ИТОГО ДОХОДОВ</t>
  </si>
  <si>
    <t>Остаток неиспользованных средств за 1 кв.18г.</t>
  </si>
  <si>
    <t>Остаток неиспользованных средств за 2 кв.18г.</t>
  </si>
  <si>
    <t>Остаток неиспользованных средств на 01.04.18.</t>
  </si>
  <si>
    <t>Всего за 1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</si>
  <si>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21  за 2 квартал   2018   год</t>
  </si>
  <si>
    <t>Остаток неиспользованных средств за 3 кв.18г.</t>
  </si>
  <si>
    <t>Остаток неиспользованных средств на 01.07.18.</t>
  </si>
  <si>
    <t>Всего за 2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</si>
  <si>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21  за 3 квартал   2018   год</t>
  </si>
  <si>
    <t>Остаток неиспользованных средств на 01.10.18.</t>
  </si>
  <si>
    <t>Остаток неиспользованных средств за 4 кв.18г.</t>
  </si>
  <si>
    <t>Всего за 3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</si>
  <si>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21  за 4 квартал   2018   год</t>
  </si>
  <si>
    <t>Остаток неиспользованных средств на 01.01.19.</t>
  </si>
  <si>
    <t>Остаток неиспользованных средств за 2018г.</t>
  </si>
  <si>
    <t>Всего за 4 кв. 2018 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</si>
  <si>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Ромашина, д. № 21  за  2018   год</t>
  </si>
  <si>
    <t>Налог УСН</t>
  </si>
  <si>
    <t>Общеэксплуатац.расходы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</si>
</sst>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3" xfId="0" applyFont="1" applyBorder="1"/>
    <xf numFmtId="4" fontId="1" fillId="0" borderId="15" xfId="0" applyNumberFormat="1" applyFont="1" applyBorder="1"/>
    <xf numFmtId="0" fontId="3" fillId="0" borderId="15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/>
    <xf numFmtId="4" fontId="3" fillId="0" borderId="15" xfId="0" applyNumberFormat="1" applyFont="1" applyBorder="1" applyAlignment="1">
      <alignment vertical="center"/>
    </xf>
    <xf numFmtId="0" fontId="1" fillId="0" borderId="1" xfId="0" applyFont="1" applyFill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17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tabSelected="1" topLeftCell="A23" zoomScale="130" zoomScaleNormal="130" workbookViewId="0">
      <selection activeCell="C23" sqref="C1:C1048576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4"/>
      <c r="G1" s="5"/>
      <c r="H1" s="5"/>
    </row>
    <row r="2" spans="2:9" ht="0.75" hidden="1" customHeight="1">
      <c r="B2" s="5"/>
      <c r="C2" s="5"/>
      <c r="D2" s="5"/>
      <c r="E2" s="5"/>
      <c r="F2" s="25"/>
      <c r="G2" s="5"/>
      <c r="H2" s="5"/>
      <c r="I2" s="5"/>
    </row>
    <row r="3" spans="2:9" ht="24.75" hidden="1" customHeight="1">
      <c r="B3" s="5"/>
      <c r="C3" s="5"/>
      <c r="D3" s="5"/>
      <c r="E3" s="5"/>
      <c r="F3" s="25"/>
      <c r="G3" s="5"/>
      <c r="H3" s="5"/>
      <c r="I3" s="5"/>
    </row>
    <row r="4" spans="2:9" ht="45" customHeight="1">
      <c r="B4" s="26" t="s">
        <v>33</v>
      </c>
      <c r="C4" s="26"/>
      <c r="D4" s="27"/>
      <c r="E4" s="27"/>
      <c r="F4" s="27"/>
      <c r="G4" s="5"/>
      <c r="H4" s="5"/>
      <c r="I4" s="5"/>
    </row>
    <row r="5" spans="2:9" ht="4.5" customHeight="1" thickBot="1"/>
    <row r="6" spans="2:9" ht="12">
      <c r="B6" s="35" t="s">
        <v>0</v>
      </c>
      <c r="C6" s="36"/>
      <c r="D6" s="37"/>
      <c r="E6" s="31" t="s">
        <v>16</v>
      </c>
      <c r="F6" s="32"/>
    </row>
    <row r="7" spans="2:9" ht="12">
      <c r="B7" s="28" t="s">
        <v>1</v>
      </c>
      <c r="C7" s="29"/>
      <c r="D7" s="30"/>
      <c r="E7" s="33">
        <v>2644.68</v>
      </c>
      <c r="F7" s="34"/>
    </row>
    <row r="8" spans="2:9" ht="11.25" customHeight="1">
      <c r="B8" s="28" t="s">
        <v>2</v>
      </c>
      <c r="C8" s="29"/>
      <c r="D8" s="30"/>
      <c r="E8" s="33">
        <v>0</v>
      </c>
      <c r="F8" s="34"/>
    </row>
    <row r="9" spans="2:9" ht="11.25" customHeight="1">
      <c r="B9" s="28" t="s">
        <v>3</v>
      </c>
      <c r="C9" s="29"/>
      <c r="D9" s="30"/>
      <c r="E9" s="33">
        <v>402</v>
      </c>
      <c r="F9" s="34"/>
    </row>
    <row r="10" spans="2:9" ht="12">
      <c r="B10" s="28" t="s">
        <v>4</v>
      </c>
      <c r="C10" s="29"/>
      <c r="D10" s="30"/>
      <c r="E10" s="33"/>
      <c r="F10" s="34"/>
    </row>
    <row r="11" spans="2:9" ht="12">
      <c r="B11" s="28" t="s">
        <v>17</v>
      </c>
      <c r="C11" s="29"/>
      <c r="D11" s="30"/>
      <c r="E11" s="33">
        <v>84</v>
      </c>
      <c r="F11" s="34"/>
    </row>
    <row r="12" spans="2:9" ht="25.5" customHeight="1" thickBot="1">
      <c r="B12" s="42" t="s">
        <v>5</v>
      </c>
      <c r="C12" s="43"/>
      <c r="D12" s="44"/>
      <c r="E12" s="40">
        <v>15</v>
      </c>
      <c r="F12" s="41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0" t="s">
        <v>34</v>
      </c>
      <c r="D14" s="7" t="s">
        <v>6</v>
      </c>
      <c r="E14" s="7" t="s">
        <v>7</v>
      </c>
      <c r="F14" s="9" t="s">
        <v>14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v>117251.1</v>
      </c>
      <c r="E16" s="6"/>
      <c r="F16" s="6">
        <f>D16+E16</f>
        <v>117251.1</v>
      </c>
    </row>
    <row r="17" spans="2:6" ht="12">
      <c r="B17" s="11" t="s">
        <v>9</v>
      </c>
      <c r="C17" s="11"/>
      <c r="D17" s="6">
        <v>111359.42</v>
      </c>
      <c r="E17" s="6"/>
      <c r="F17" s="6">
        <f t="shared" ref="F17:F43" si="0">D17+E17</f>
        <v>111359.42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15" customHeight="1">
      <c r="B20" s="16" t="s">
        <v>31</v>
      </c>
      <c r="C20" s="16"/>
      <c r="D20" s="6">
        <v>4700</v>
      </c>
      <c r="E20" s="6"/>
      <c r="F20" s="6">
        <f t="shared" si="0"/>
        <v>4700</v>
      </c>
    </row>
    <row r="21" spans="2:6" ht="13.5" customHeight="1">
      <c r="B21" s="10" t="s">
        <v>29</v>
      </c>
      <c r="C21" s="10"/>
      <c r="D21" s="6">
        <v>2285.98</v>
      </c>
      <c r="E21" s="6"/>
      <c r="F21" s="6">
        <f t="shared" si="0"/>
        <v>2285.98</v>
      </c>
    </row>
    <row r="22" spans="2:6" ht="13.5" customHeight="1">
      <c r="B22" s="10" t="s">
        <v>35</v>
      </c>
      <c r="C22" s="10"/>
      <c r="D22" s="15">
        <f>D17+D20+D21</f>
        <v>118345.4</v>
      </c>
      <c r="E22" s="6"/>
      <c r="F22" s="6">
        <f t="shared" si="0"/>
        <v>118345.4</v>
      </c>
    </row>
    <row r="23" spans="2:6" ht="12">
      <c r="B23" s="11" t="s">
        <v>10</v>
      </c>
      <c r="C23" s="11"/>
      <c r="D23" s="15">
        <f>D24+D25+D26+D27+D28+D32+D33+D35+D36+D37+D38+D39+D34</f>
        <v>143536.04</v>
      </c>
      <c r="E23" s="6">
        <f>SUM(E24:E26)</f>
        <v>0</v>
      </c>
      <c r="F23" s="6">
        <f t="shared" si="0"/>
        <v>143536.04</v>
      </c>
    </row>
    <row r="24" spans="2:6" ht="15.75" customHeight="1">
      <c r="B24" s="13" t="s">
        <v>23</v>
      </c>
      <c r="C24" s="13"/>
      <c r="D24" s="6">
        <v>9445.86</v>
      </c>
      <c r="E24" s="6"/>
      <c r="F24" s="6">
        <f t="shared" si="0"/>
        <v>9445.86</v>
      </c>
    </row>
    <row r="25" spans="2:6" ht="12">
      <c r="B25" s="13" t="s">
        <v>19</v>
      </c>
      <c r="C25" s="13"/>
      <c r="D25" s="6"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6">
        <v>0</v>
      </c>
      <c r="E26" s="6"/>
      <c r="F26" s="6">
        <f t="shared" si="0"/>
        <v>0</v>
      </c>
    </row>
    <row r="27" spans="2:6" ht="37.5" customHeight="1">
      <c r="B27" s="10" t="s">
        <v>15</v>
      </c>
      <c r="C27" s="10"/>
      <c r="D27" s="15">
        <v>37863</v>
      </c>
      <c r="E27" s="6"/>
      <c r="F27" s="6">
        <f t="shared" si="0"/>
        <v>37863</v>
      </c>
    </row>
    <row r="28" spans="2:6" ht="12">
      <c r="B28" s="10" t="s">
        <v>28</v>
      </c>
      <c r="C28" s="10"/>
      <c r="D28" s="15">
        <f>D29+D30+D31</f>
        <v>64061.729999999996</v>
      </c>
      <c r="E28" s="6"/>
      <c r="F28" s="6">
        <f t="shared" si="0"/>
        <v>64061.729999999996</v>
      </c>
    </row>
    <row r="29" spans="2:6" ht="12">
      <c r="B29" s="12" t="s">
        <v>13</v>
      </c>
      <c r="C29" s="12"/>
      <c r="D29" s="6">
        <v>17563.73</v>
      </c>
      <c r="E29" s="6"/>
      <c r="F29" s="6">
        <f t="shared" si="0"/>
        <v>17563.73</v>
      </c>
    </row>
    <row r="30" spans="2:6" ht="24">
      <c r="B30" s="13" t="s">
        <v>32</v>
      </c>
      <c r="C30" s="13"/>
      <c r="D30" s="6">
        <v>10818</v>
      </c>
      <c r="E30" s="6"/>
      <c r="F30" s="6">
        <f t="shared" si="0"/>
        <v>10818</v>
      </c>
    </row>
    <row r="31" spans="2:6" ht="12">
      <c r="B31" s="13" t="s">
        <v>21</v>
      </c>
      <c r="C31" s="13"/>
      <c r="D31" s="6">
        <v>35680</v>
      </c>
      <c r="E31" s="6"/>
      <c r="F31" s="6">
        <f t="shared" si="0"/>
        <v>35680</v>
      </c>
    </row>
    <row r="32" spans="2:6" ht="12">
      <c r="B32" s="11" t="s">
        <v>12</v>
      </c>
      <c r="C32" s="11"/>
      <c r="D32" s="6">
        <v>6346.27</v>
      </c>
      <c r="E32" s="6"/>
      <c r="F32" s="6">
        <f t="shared" si="0"/>
        <v>6346.27</v>
      </c>
    </row>
    <row r="33" spans="2:6" ht="15" customHeight="1">
      <c r="B33" s="11" t="s">
        <v>54</v>
      </c>
      <c r="C33" s="11"/>
      <c r="D33" s="6">
        <f>12305.15+13.85</f>
        <v>12319</v>
      </c>
      <c r="E33" s="6"/>
      <c r="F33" s="6">
        <f t="shared" si="0"/>
        <v>12319</v>
      </c>
    </row>
    <row r="34" spans="2:6" ht="15" customHeight="1">
      <c r="B34" s="11" t="s">
        <v>53</v>
      </c>
      <c r="C34" s="11"/>
      <c r="D34" s="23">
        <v>5076.0200000000004</v>
      </c>
      <c r="E34" s="6"/>
      <c r="F34" s="6">
        <f t="shared" si="0"/>
        <v>5076.0200000000004</v>
      </c>
    </row>
    <row r="35" spans="2:6" ht="13.5" customHeight="1">
      <c r="B35" s="11" t="s">
        <v>18</v>
      </c>
      <c r="C35" s="11"/>
      <c r="D35" s="6">
        <v>961.6</v>
      </c>
      <c r="E35" s="6"/>
      <c r="F35" s="6">
        <f t="shared" si="0"/>
        <v>961.6</v>
      </c>
    </row>
    <row r="36" spans="2:6" ht="15.75" customHeight="1">
      <c r="B36" s="10" t="s">
        <v>22</v>
      </c>
      <c r="C36" s="10"/>
      <c r="D36" s="6">
        <v>5862.56</v>
      </c>
      <c r="E36" s="6"/>
      <c r="F36" s="6">
        <f t="shared" si="0"/>
        <v>5862.56</v>
      </c>
    </row>
    <row r="37" spans="2:6" ht="12" customHeight="1">
      <c r="B37" s="10" t="s">
        <v>24</v>
      </c>
      <c r="C37" s="10"/>
      <c r="D37" s="6">
        <v>1200</v>
      </c>
      <c r="E37" s="6"/>
      <c r="F37" s="6">
        <f t="shared" si="0"/>
        <v>1200</v>
      </c>
    </row>
    <row r="38" spans="2:6" ht="15" customHeight="1">
      <c r="B38" s="10" t="s">
        <v>25</v>
      </c>
      <c r="C38" s="10"/>
      <c r="D38" s="6">
        <v>400</v>
      </c>
      <c r="E38" s="6"/>
      <c r="F38" s="6">
        <f t="shared" si="0"/>
        <v>400</v>
      </c>
    </row>
    <row r="39" spans="2:6" ht="15" hidden="1" customHeight="1">
      <c r="B39" s="16" t="s">
        <v>30</v>
      </c>
      <c r="C39" s="16"/>
      <c r="D39" s="6"/>
      <c r="E39" s="6"/>
      <c r="F39" s="6">
        <f t="shared" si="0"/>
        <v>0</v>
      </c>
    </row>
    <row r="40" spans="2:6" ht="12">
      <c r="B40" s="11" t="s">
        <v>36</v>
      </c>
      <c r="C40" s="11"/>
      <c r="D40" s="21">
        <f>D22-D23</f>
        <v>-25190.640000000014</v>
      </c>
      <c r="E40" s="17">
        <f>E20-(E23+E27+E29+E30+E33+E35+E36)</f>
        <v>0</v>
      </c>
      <c r="F40" s="6">
        <f t="shared" si="0"/>
        <v>-25190.640000000014</v>
      </c>
    </row>
    <row r="41" spans="2:6" ht="12">
      <c r="B41" s="11" t="s">
        <v>38</v>
      </c>
      <c r="C41" s="19">
        <v>-36136.160000000003</v>
      </c>
      <c r="D41" s="18">
        <f>D40+C41</f>
        <v>-61326.800000000017</v>
      </c>
      <c r="E41" s="17"/>
      <c r="F41" s="6">
        <f t="shared" si="0"/>
        <v>-61326.800000000017</v>
      </c>
    </row>
    <row r="42" spans="2:6" ht="12">
      <c r="B42" s="11" t="s">
        <v>27</v>
      </c>
      <c r="C42" s="19">
        <v>-4593.4399999999996</v>
      </c>
      <c r="D42" s="18">
        <v>1298.24</v>
      </c>
      <c r="E42" s="17"/>
      <c r="F42" s="6">
        <f t="shared" si="0"/>
        <v>1298.24</v>
      </c>
    </row>
    <row r="43" spans="2:6" ht="12">
      <c r="B43" s="11" t="s">
        <v>26</v>
      </c>
      <c r="C43" s="19">
        <v>1396.05</v>
      </c>
      <c r="D43" s="18">
        <v>2386.4499999999998</v>
      </c>
      <c r="E43" s="6"/>
      <c r="F43" s="6">
        <f t="shared" si="0"/>
        <v>2386.4499999999998</v>
      </c>
    </row>
    <row r="44" spans="2:6" ht="48.75" customHeight="1">
      <c r="B44" s="14" t="s">
        <v>20</v>
      </c>
      <c r="C44" s="14"/>
      <c r="E44" s="38"/>
      <c r="F44" s="39"/>
    </row>
  </sheetData>
  <mergeCells count="17">
    <mergeCell ref="E44:F44"/>
    <mergeCell ref="E11:F11"/>
    <mergeCell ref="E12:F12"/>
    <mergeCell ref="B12:D12"/>
    <mergeCell ref="F1:F3"/>
    <mergeCell ref="B4:F4"/>
    <mergeCell ref="B9:D9"/>
    <mergeCell ref="B10:D10"/>
    <mergeCell ref="B11:D11"/>
    <mergeCell ref="E6:F6"/>
    <mergeCell ref="E7:F7"/>
    <mergeCell ref="E8:F8"/>
    <mergeCell ref="E9:F9"/>
    <mergeCell ref="E10:F10"/>
    <mergeCell ref="B6:D6"/>
    <mergeCell ref="B7:D7"/>
    <mergeCell ref="B8:D8"/>
  </mergeCells>
  <pageMargins left="0" right="0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44"/>
  <sheetViews>
    <sheetView topLeftCell="A23" zoomScale="130" zoomScaleNormal="130" workbookViewId="0">
      <selection activeCell="D24" sqref="D24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4"/>
      <c r="G1" s="5"/>
      <c r="H1" s="5"/>
    </row>
    <row r="2" spans="2:9" ht="0.75" hidden="1" customHeight="1">
      <c r="B2" s="5"/>
      <c r="C2" s="5"/>
      <c r="D2" s="5"/>
      <c r="E2" s="5"/>
      <c r="F2" s="25"/>
      <c r="G2" s="5"/>
      <c r="H2" s="5"/>
      <c r="I2" s="5"/>
    </row>
    <row r="3" spans="2:9" ht="24.75" hidden="1" customHeight="1">
      <c r="B3" s="5"/>
      <c r="C3" s="5"/>
      <c r="D3" s="5"/>
      <c r="E3" s="5"/>
      <c r="F3" s="25"/>
      <c r="G3" s="5"/>
      <c r="H3" s="5"/>
      <c r="I3" s="5"/>
    </row>
    <row r="4" spans="2:9" ht="45" customHeight="1">
      <c r="B4" s="26" t="s">
        <v>40</v>
      </c>
      <c r="C4" s="26"/>
      <c r="D4" s="27"/>
      <c r="E4" s="27"/>
      <c r="F4" s="27"/>
      <c r="G4" s="5"/>
      <c r="H4" s="5"/>
      <c r="I4" s="5"/>
    </row>
    <row r="5" spans="2:9" ht="4.5" customHeight="1" thickBot="1"/>
    <row r="6" spans="2:9" ht="12">
      <c r="B6" s="35" t="s">
        <v>0</v>
      </c>
      <c r="C6" s="36"/>
      <c r="D6" s="37"/>
      <c r="E6" s="31" t="s">
        <v>16</v>
      </c>
      <c r="F6" s="32"/>
    </row>
    <row r="7" spans="2:9" ht="12">
      <c r="B7" s="28" t="s">
        <v>1</v>
      </c>
      <c r="C7" s="29"/>
      <c r="D7" s="30"/>
      <c r="E7" s="33">
        <v>2644.68</v>
      </c>
      <c r="F7" s="34"/>
    </row>
    <row r="8" spans="2:9" ht="11.25" customHeight="1">
      <c r="B8" s="28" t="s">
        <v>2</v>
      </c>
      <c r="C8" s="29"/>
      <c r="D8" s="30"/>
      <c r="E8" s="33">
        <v>0</v>
      </c>
      <c r="F8" s="34"/>
    </row>
    <row r="9" spans="2:9" ht="11.25" customHeight="1">
      <c r="B9" s="28" t="s">
        <v>3</v>
      </c>
      <c r="C9" s="29"/>
      <c r="D9" s="30"/>
      <c r="E9" s="33">
        <v>402</v>
      </c>
      <c r="F9" s="34"/>
    </row>
    <row r="10" spans="2:9" ht="12">
      <c r="B10" s="28" t="s">
        <v>4</v>
      </c>
      <c r="C10" s="29"/>
      <c r="D10" s="30"/>
      <c r="E10" s="33"/>
      <c r="F10" s="34"/>
    </row>
    <row r="11" spans="2:9" ht="12">
      <c r="B11" s="28" t="s">
        <v>17</v>
      </c>
      <c r="C11" s="29"/>
      <c r="D11" s="30"/>
      <c r="E11" s="33">
        <v>84</v>
      </c>
      <c r="F11" s="34"/>
    </row>
    <row r="12" spans="2:9" ht="25.5" customHeight="1" thickBot="1">
      <c r="B12" s="42" t="s">
        <v>5</v>
      </c>
      <c r="C12" s="43"/>
      <c r="D12" s="44"/>
      <c r="E12" s="40">
        <v>15</v>
      </c>
      <c r="F12" s="41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0" t="s">
        <v>39</v>
      </c>
      <c r="D14" s="7" t="s">
        <v>6</v>
      </c>
      <c r="E14" s="7" t="s">
        <v>7</v>
      </c>
      <c r="F14" s="9" t="s">
        <v>14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/>
      <c r="E16" s="6"/>
      <c r="F16" s="6">
        <f>D16+E16</f>
        <v>0</v>
      </c>
    </row>
    <row r="17" spans="2:6" ht="12">
      <c r="B17" s="11" t="s">
        <v>9</v>
      </c>
      <c r="C17" s="11"/>
      <c r="D17" s="6"/>
      <c r="E17" s="6"/>
      <c r="F17" s="6">
        <f t="shared" ref="F17:F43" si="0">D17+E17</f>
        <v>0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15" customHeight="1">
      <c r="B20" s="16" t="s">
        <v>31</v>
      </c>
      <c r="C20" s="16"/>
      <c r="D20" s="6"/>
      <c r="E20" s="6"/>
      <c r="F20" s="6">
        <f t="shared" si="0"/>
        <v>0</v>
      </c>
    </row>
    <row r="21" spans="2:6" ht="13.5" customHeight="1">
      <c r="B21" s="10" t="s">
        <v>29</v>
      </c>
      <c r="C21" s="10"/>
      <c r="D21" s="6"/>
      <c r="E21" s="6"/>
      <c r="F21" s="6">
        <f t="shared" si="0"/>
        <v>0</v>
      </c>
    </row>
    <row r="22" spans="2:6" ht="13.5" customHeight="1">
      <c r="B22" s="10" t="s">
        <v>35</v>
      </c>
      <c r="C22" s="10"/>
      <c r="D22" s="15">
        <f>D17+D20+D21</f>
        <v>0</v>
      </c>
      <c r="E22" s="6"/>
      <c r="F22" s="6">
        <f t="shared" si="0"/>
        <v>0</v>
      </c>
    </row>
    <row r="23" spans="2:6" ht="12">
      <c r="B23" s="11" t="s">
        <v>10</v>
      </c>
      <c r="C23" s="11"/>
      <c r="D23" s="15">
        <f>D24+D25+D26+D27+D28+D32+D33+D35+D36+D37+D38+D39+D34</f>
        <v>0</v>
      </c>
      <c r="E23" s="6">
        <f>SUM(E24:E26)</f>
        <v>0</v>
      </c>
      <c r="F23" s="6">
        <f t="shared" si="0"/>
        <v>0</v>
      </c>
    </row>
    <row r="24" spans="2:6" ht="15.75" customHeight="1">
      <c r="B24" s="13" t="s">
        <v>23</v>
      </c>
      <c r="C24" s="13"/>
      <c r="D24" s="6"/>
      <c r="E24" s="6"/>
      <c r="F24" s="6">
        <f t="shared" si="0"/>
        <v>0</v>
      </c>
    </row>
    <row r="25" spans="2:6" ht="12">
      <c r="B25" s="13" t="s">
        <v>19</v>
      </c>
      <c r="C25" s="13"/>
      <c r="D25" s="6"/>
      <c r="E25" s="6"/>
      <c r="F25" s="6">
        <f t="shared" si="0"/>
        <v>0</v>
      </c>
    </row>
    <row r="26" spans="2:6" ht="12">
      <c r="B26" s="12" t="s">
        <v>11</v>
      </c>
      <c r="C26" s="12"/>
      <c r="D26" s="6"/>
      <c r="E26" s="6"/>
      <c r="F26" s="6">
        <f t="shared" si="0"/>
        <v>0</v>
      </c>
    </row>
    <row r="27" spans="2:6" ht="37.5" customHeight="1">
      <c r="B27" s="10" t="s">
        <v>15</v>
      </c>
      <c r="C27" s="10"/>
      <c r="D27" s="15">
        <v>0</v>
      </c>
      <c r="E27" s="6"/>
      <c r="F27" s="6">
        <f t="shared" si="0"/>
        <v>0</v>
      </c>
    </row>
    <row r="28" spans="2:6" ht="12">
      <c r="B28" s="10" t="s">
        <v>28</v>
      </c>
      <c r="C28" s="10"/>
      <c r="D28" s="15">
        <f>D29+D30+D31</f>
        <v>0</v>
      </c>
      <c r="E28" s="6"/>
      <c r="F28" s="6">
        <f t="shared" si="0"/>
        <v>0</v>
      </c>
    </row>
    <row r="29" spans="2:6" ht="12">
      <c r="B29" s="12" t="s">
        <v>13</v>
      </c>
      <c r="C29" s="12"/>
      <c r="D29" s="6"/>
      <c r="E29" s="6"/>
      <c r="F29" s="6">
        <f t="shared" si="0"/>
        <v>0</v>
      </c>
    </row>
    <row r="30" spans="2:6" ht="24">
      <c r="B30" s="13" t="s">
        <v>32</v>
      </c>
      <c r="C30" s="13"/>
      <c r="D30" s="6"/>
      <c r="E30" s="6"/>
      <c r="F30" s="6">
        <f t="shared" si="0"/>
        <v>0</v>
      </c>
    </row>
    <row r="31" spans="2:6" ht="12">
      <c r="B31" s="13" t="s">
        <v>21</v>
      </c>
      <c r="C31" s="13"/>
      <c r="D31" s="6"/>
      <c r="E31" s="6"/>
      <c r="F31" s="6">
        <f t="shared" si="0"/>
        <v>0</v>
      </c>
    </row>
    <row r="32" spans="2:6" ht="12">
      <c r="B32" s="11" t="s">
        <v>12</v>
      </c>
      <c r="C32" s="11"/>
      <c r="D32" s="6"/>
      <c r="E32" s="6"/>
      <c r="F32" s="6">
        <f t="shared" si="0"/>
        <v>0</v>
      </c>
    </row>
    <row r="33" spans="2:6" ht="15" customHeight="1">
      <c r="B33" s="11" t="s">
        <v>54</v>
      </c>
      <c r="C33" s="11"/>
      <c r="D33" s="6"/>
      <c r="E33" s="6"/>
      <c r="F33" s="6">
        <f t="shared" si="0"/>
        <v>0</v>
      </c>
    </row>
    <row r="34" spans="2:6" ht="15" customHeight="1">
      <c r="B34" s="11" t="s">
        <v>53</v>
      </c>
      <c r="C34" s="11"/>
      <c r="D34" s="6"/>
      <c r="E34" s="6"/>
      <c r="F34" s="6"/>
    </row>
    <row r="35" spans="2:6" ht="13.5" customHeight="1">
      <c r="B35" s="11" t="s">
        <v>18</v>
      </c>
      <c r="C35" s="11"/>
      <c r="D35" s="6"/>
      <c r="E35" s="6"/>
      <c r="F35" s="6">
        <f t="shared" si="0"/>
        <v>0</v>
      </c>
    </row>
    <row r="36" spans="2:6" ht="15.75" customHeight="1">
      <c r="B36" s="10" t="s">
        <v>22</v>
      </c>
      <c r="C36" s="10"/>
      <c r="D36" s="6"/>
      <c r="E36" s="6"/>
      <c r="F36" s="6">
        <f t="shared" si="0"/>
        <v>0</v>
      </c>
    </row>
    <row r="37" spans="2:6" ht="12" customHeight="1">
      <c r="B37" s="10" t="s">
        <v>24</v>
      </c>
      <c r="C37" s="10"/>
      <c r="D37" s="6"/>
      <c r="E37" s="6"/>
      <c r="F37" s="6">
        <f t="shared" si="0"/>
        <v>0</v>
      </c>
    </row>
    <row r="38" spans="2:6" ht="15" customHeight="1">
      <c r="B38" s="10" t="s">
        <v>25</v>
      </c>
      <c r="C38" s="10"/>
      <c r="D38" s="6"/>
      <c r="E38" s="6"/>
      <c r="F38" s="6">
        <f t="shared" si="0"/>
        <v>0</v>
      </c>
    </row>
    <row r="39" spans="2:6" ht="15" customHeight="1">
      <c r="B39" s="16" t="s">
        <v>30</v>
      </c>
      <c r="C39" s="16"/>
      <c r="D39" s="6"/>
      <c r="E39" s="6"/>
      <c r="F39" s="6">
        <f t="shared" si="0"/>
        <v>0</v>
      </c>
    </row>
    <row r="40" spans="2:6" ht="12">
      <c r="B40" s="11" t="s">
        <v>37</v>
      </c>
      <c r="C40" s="11"/>
      <c r="D40" s="21">
        <f>D22-D23</f>
        <v>0</v>
      </c>
      <c r="E40" s="17">
        <f>E20-(E23+E27+E29+E30+E33+E35+E36)</f>
        <v>0</v>
      </c>
      <c r="F40" s="6">
        <f t="shared" si="0"/>
        <v>0</v>
      </c>
    </row>
    <row r="41" spans="2:6" ht="12">
      <c r="B41" s="11" t="s">
        <v>38</v>
      </c>
      <c r="C41" s="22">
        <f>'1 квартал '!D41</f>
        <v>-61326.800000000017</v>
      </c>
      <c r="D41" s="18"/>
      <c r="E41" s="17"/>
      <c r="F41" s="6">
        <f t="shared" si="0"/>
        <v>0</v>
      </c>
    </row>
    <row r="42" spans="2:6" ht="12">
      <c r="B42" s="11" t="s">
        <v>27</v>
      </c>
      <c r="C42" s="22">
        <f>'1 квартал '!D42</f>
        <v>1298.24</v>
      </c>
      <c r="D42" s="18"/>
      <c r="E42" s="17"/>
      <c r="F42" s="6">
        <f t="shared" si="0"/>
        <v>0</v>
      </c>
    </row>
    <row r="43" spans="2:6" ht="12">
      <c r="B43" s="11" t="s">
        <v>26</v>
      </c>
      <c r="C43" s="22">
        <f>'1 квартал '!D43</f>
        <v>2386.4499999999998</v>
      </c>
      <c r="D43" s="18"/>
      <c r="E43" s="6"/>
      <c r="F43" s="6">
        <f t="shared" si="0"/>
        <v>0</v>
      </c>
    </row>
    <row r="44" spans="2:6" ht="48.75" customHeight="1">
      <c r="B44" s="14" t="s">
        <v>20</v>
      </c>
      <c r="C44" s="14"/>
      <c r="E44" s="38"/>
      <c r="F44" s="39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4:F4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4"/>
  <sheetViews>
    <sheetView topLeftCell="A24" zoomScale="130" zoomScaleNormal="130" workbookViewId="0">
      <selection activeCell="D24" sqref="D24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4"/>
      <c r="G1" s="5"/>
      <c r="H1" s="5"/>
    </row>
    <row r="2" spans="2:9" ht="0.75" hidden="1" customHeight="1">
      <c r="B2" s="5"/>
      <c r="C2" s="5"/>
      <c r="D2" s="5"/>
      <c r="E2" s="5"/>
      <c r="F2" s="25"/>
      <c r="G2" s="5"/>
      <c r="H2" s="5"/>
      <c r="I2" s="5"/>
    </row>
    <row r="3" spans="2:9" ht="24.75" hidden="1" customHeight="1">
      <c r="B3" s="5"/>
      <c r="C3" s="5"/>
      <c r="D3" s="5"/>
      <c r="E3" s="5"/>
      <c r="F3" s="25"/>
      <c r="G3" s="5"/>
      <c r="H3" s="5"/>
      <c r="I3" s="5"/>
    </row>
    <row r="4" spans="2:9" ht="45" customHeight="1">
      <c r="B4" s="26" t="s">
        <v>44</v>
      </c>
      <c r="C4" s="26"/>
      <c r="D4" s="27"/>
      <c r="E4" s="27"/>
      <c r="F4" s="27"/>
      <c r="G4" s="5"/>
      <c r="H4" s="5"/>
      <c r="I4" s="5"/>
    </row>
    <row r="5" spans="2:9" ht="4.5" customHeight="1" thickBot="1"/>
    <row r="6" spans="2:9" ht="12">
      <c r="B6" s="35" t="s">
        <v>0</v>
      </c>
      <c r="C6" s="36"/>
      <c r="D6" s="37"/>
      <c r="E6" s="31" t="s">
        <v>16</v>
      </c>
      <c r="F6" s="32"/>
    </row>
    <row r="7" spans="2:9" ht="12">
      <c r="B7" s="28" t="s">
        <v>1</v>
      </c>
      <c r="C7" s="29"/>
      <c r="D7" s="30"/>
      <c r="E7" s="33">
        <v>2644.68</v>
      </c>
      <c r="F7" s="34"/>
    </row>
    <row r="8" spans="2:9" ht="11.25" customHeight="1">
      <c r="B8" s="28" t="s">
        <v>2</v>
      </c>
      <c r="C8" s="29"/>
      <c r="D8" s="30"/>
      <c r="E8" s="33">
        <v>0</v>
      </c>
      <c r="F8" s="34"/>
    </row>
    <row r="9" spans="2:9" ht="11.25" customHeight="1">
      <c r="B9" s="28" t="s">
        <v>3</v>
      </c>
      <c r="C9" s="29"/>
      <c r="D9" s="30"/>
      <c r="E9" s="33">
        <v>402</v>
      </c>
      <c r="F9" s="34"/>
    </row>
    <row r="10" spans="2:9" ht="12">
      <c r="B10" s="28" t="s">
        <v>4</v>
      </c>
      <c r="C10" s="29"/>
      <c r="D10" s="30"/>
      <c r="E10" s="33"/>
      <c r="F10" s="34"/>
    </row>
    <row r="11" spans="2:9" ht="12">
      <c r="B11" s="28" t="s">
        <v>17</v>
      </c>
      <c r="C11" s="29"/>
      <c r="D11" s="30"/>
      <c r="E11" s="33">
        <v>84</v>
      </c>
      <c r="F11" s="34"/>
    </row>
    <row r="12" spans="2:9" ht="25.5" customHeight="1" thickBot="1">
      <c r="B12" s="42" t="s">
        <v>5</v>
      </c>
      <c r="C12" s="43"/>
      <c r="D12" s="44"/>
      <c r="E12" s="40">
        <v>15</v>
      </c>
      <c r="F12" s="41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0" t="s">
        <v>43</v>
      </c>
      <c r="D14" s="7" t="s">
        <v>6</v>
      </c>
      <c r="E14" s="7" t="s">
        <v>7</v>
      </c>
      <c r="F14" s="9" t="s">
        <v>14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/>
      <c r="E16" s="6"/>
      <c r="F16" s="6">
        <f>D16+E16</f>
        <v>0</v>
      </c>
    </row>
    <row r="17" spans="2:6" ht="12">
      <c r="B17" s="11" t="s">
        <v>9</v>
      </c>
      <c r="C17" s="11"/>
      <c r="D17" s="6"/>
      <c r="E17" s="6"/>
      <c r="F17" s="6">
        <f t="shared" ref="F17:F43" si="0">D17+E17</f>
        <v>0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15" customHeight="1">
      <c r="B20" s="16" t="s">
        <v>31</v>
      </c>
      <c r="C20" s="16"/>
      <c r="D20" s="6"/>
      <c r="E20" s="6"/>
      <c r="F20" s="6">
        <f t="shared" si="0"/>
        <v>0</v>
      </c>
    </row>
    <row r="21" spans="2:6" ht="13.5" customHeight="1">
      <c r="B21" s="10" t="s">
        <v>29</v>
      </c>
      <c r="C21" s="10"/>
      <c r="D21" s="6"/>
      <c r="E21" s="6"/>
      <c r="F21" s="6">
        <f t="shared" si="0"/>
        <v>0</v>
      </c>
    </row>
    <row r="22" spans="2:6" ht="13.5" customHeight="1">
      <c r="B22" s="10" t="s">
        <v>35</v>
      </c>
      <c r="C22" s="10"/>
      <c r="D22" s="15">
        <f>D17+D20+D21</f>
        <v>0</v>
      </c>
      <c r="E22" s="6"/>
      <c r="F22" s="6">
        <f t="shared" si="0"/>
        <v>0</v>
      </c>
    </row>
    <row r="23" spans="2:6" ht="12">
      <c r="B23" s="11" t="s">
        <v>10</v>
      </c>
      <c r="C23" s="11"/>
      <c r="D23" s="15">
        <f>D24+D25+D26+D27+D28+D32+D33+D35+D36+D37+D38+D39+D34</f>
        <v>0</v>
      </c>
      <c r="E23" s="6">
        <f>SUM(E24:E26)</f>
        <v>0</v>
      </c>
      <c r="F23" s="6">
        <f t="shared" si="0"/>
        <v>0</v>
      </c>
    </row>
    <row r="24" spans="2:6" ht="15.75" customHeight="1">
      <c r="B24" s="13" t="s">
        <v>23</v>
      </c>
      <c r="C24" s="13"/>
      <c r="D24" s="6"/>
      <c r="E24" s="6"/>
      <c r="F24" s="6">
        <f t="shared" si="0"/>
        <v>0</v>
      </c>
    </row>
    <row r="25" spans="2:6" ht="12">
      <c r="B25" s="13" t="s">
        <v>19</v>
      </c>
      <c r="C25" s="13"/>
      <c r="D25" s="6"/>
      <c r="E25" s="6"/>
      <c r="F25" s="6">
        <f t="shared" si="0"/>
        <v>0</v>
      </c>
    </row>
    <row r="26" spans="2:6" ht="12">
      <c r="B26" s="12" t="s">
        <v>11</v>
      </c>
      <c r="C26" s="12"/>
      <c r="D26" s="6"/>
      <c r="E26" s="6"/>
      <c r="F26" s="6">
        <f t="shared" si="0"/>
        <v>0</v>
      </c>
    </row>
    <row r="27" spans="2:6" ht="37.5" customHeight="1">
      <c r="B27" s="10" t="s">
        <v>15</v>
      </c>
      <c r="C27" s="10"/>
      <c r="D27" s="15">
        <v>0</v>
      </c>
      <c r="E27" s="6"/>
      <c r="F27" s="6">
        <f t="shared" si="0"/>
        <v>0</v>
      </c>
    </row>
    <row r="28" spans="2:6" ht="12">
      <c r="B28" s="10" t="s">
        <v>28</v>
      </c>
      <c r="C28" s="10"/>
      <c r="D28" s="15">
        <f>D29+D30+D31</f>
        <v>0</v>
      </c>
      <c r="E28" s="6"/>
      <c r="F28" s="6">
        <f t="shared" si="0"/>
        <v>0</v>
      </c>
    </row>
    <row r="29" spans="2:6" ht="12">
      <c r="B29" s="12" t="s">
        <v>13</v>
      </c>
      <c r="C29" s="12"/>
      <c r="D29" s="6"/>
      <c r="E29" s="6"/>
      <c r="F29" s="6">
        <f t="shared" si="0"/>
        <v>0</v>
      </c>
    </row>
    <row r="30" spans="2:6" ht="24">
      <c r="B30" s="13" t="s">
        <v>32</v>
      </c>
      <c r="C30" s="13"/>
      <c r="D30" s="6"/>
      <c r="E30" s="6"/>
      <c r="F30" s="6">
        <f t="shared" si="0"/>
        <v>0</v>
      </c>
    </row>
    <row r="31" spans="2:6" ht="12">
      <c r="B31" s="13" t="s">
        <v>21</v>
      </c>
      <c r="C31" s="13"/>
      <c r="D31" s="6"/>
      <c r="E31" s="6"/>
      <c r="F31" s="6">
        <f t="shared" si="0"/>
        <v>0</v>
      </c>
    </row>
    <row r="32" spans="2:6" ht="12">
      <c r="B32" s="11" t="s">
        <v>12</v>
      </c>
      <c r="C32" s="11"/>
      <c r="D32" s="6"/>
      <c r="E32" s="6"/>
      <c r="F32" s="6">
        <f t="shared" si="0"/>
        <v>0</v>
      </c>
    </row>
    <row r="33" spans="2:6" ht="15" customHeight="1">
      <c r="B33" s="11" t="s">
        <v>54</v>
      </c>
      <c r="C33" s="11"/>
      <c r="D33" s="6"/>
      <c r="E33" s="6"/>
      <c r="F33" s="6">
        <f t="shared" si="0"/>
        <v>0</v>
      </c>
    </row>
    <row r="34" spans="2:6" ht="15" customHeight="1">
      <c r="B34" s="11" t="s">
        <v>53</v>
      </c>
      <c r="C34" s="11"/>
      <c r="D34" s="6"/>
      <c r="E34" s="6"/>
      <c r="F34" s="6"/>
    </row>
    <row r="35" spans="2:6" ht="13.5" customHeight="1">
      <c r="B35" s="11" t="s">
        <v>18</v>
      </c>
      <c r="C35" s="11"/>
      <c r="D35" s="6"/>
      <c r="E35" s="6"/>
      <c r="F35" s="6">
        <f t="shared" si="0"/>
        <v>0</v>
      </c>
    </row>
    <row r="36" spans="2:6" ht="15.75" customHeight="1">
      <c r="B36" s="10" t="s">
        <v>22</v>
      </c>
      <c r="C36" s="10"/>
      <c r="D36" s="6"/>
      <c r="E36" s="6"/>
      <c r="F36" s="6">
        <f t="shared" si="0"/>
        <v>0</v>
      </c>
    </row>
    <row r="37" spans="2:6" ht="12" customHeight="1">
      <c r="B37" s="10" t="s">
        <v>24</v>
      </c>
      <c r="C37" s="10"/>
      <c r="D37" s="6"/>
      <c r="E37" s="6"/>
      <c r="F37" s="6">
        <f t="shared" si="0"/>
        <v>0</v>
      </c>
    </row>
    <row r="38" spans="2:6" ht="15" customHeight="1">
      <c r="B38" s="10" t="s">
        <v>25</v>
      </c>
      <c r="C38" s="10"/>
      <c r="D38" s="6"/>
      <c r="E38" s="6"/>
      <c r="F38" s="6">
        <f t="shared" si="0"/>
        <v>0</v>
      </c>
    </row>
    <row r="39" spans="2:6" ht="15" customHeight="1">
      <c r="B39" s="16" t="s">
        <v>30</v>
      </c>
      <c r="C39" s="16"/>
      <c r="D39" s="6"/>
      <c r="E39" s="6"/>
      <c r="F39" s="6">
        <f t="shared" si="0"/>
        <v>0</v>
      </c>
    </row>
    <row r="40" spans="2:6" ht="12">
      <c r="B40" s="11" t="s">
        <v>41</v>
      </c>
      <c r="C40" s="11"/>
      <c r="D40" s="21">
        <f>D22-D23</f>
        <v>0</v>
      </c>
      <c r="E40" s="17">
        <f>E20-(E23+E27+E29+E30+E33+E35+E36)</f>
        <v>0</v>
      </c>
      <c r="F40" s="6">
        <f t="shared" si="0"/>
        <v>0</v>
      </c>
    </row>
    <row r="41" spans="2:6" ht="12">
      <c r="B41" s="11" t="s">
        <v>42</v>
      </c>
      <c r="C41" s="22">
        <f>'2 квартал '!D41</f>
        <v>0</v>
      </c>
      <c r="D41" s="18"/>
      <c r="E41" s="17"/>
      <c r="F41" s="6">
        <f t="shared" si="0"/>
        <v>0</v>
      </c>
    </row>
    <row r="42" spans="2:6" ht="12">
      <c r="B42" s="11" t="s">
        <v>27</v>
      </c>
      <c r="C42" s="22">
        <f>'2 квартал '!D42</f>
        <v>0</v>
      </c>
      <c r="D42" s="18"/>
      <c r="E42" s="17"/>
      <c r="F42" s="6">
        <f t="shared" si="0"/>
        <v>0</v>
      </c>
    </row>
    <row r="43" spans="2:6" ht="12">
      <c r="B43" s="11" t="s">
        <v>26</v>
      </c>
      <c r="C43" s="22">
        <f>'2 квартал '!D43</f>
        <v>0</v>
      </c>
      <c r="D43" s="18"/>
      <c r="E43" s="6"/>
      <c r="F43" s="6">
        <f t="shared" si="0"/>
        <v>0</v>
      </c>
    </row>
    <row r="44" spans="2:6" ht="48.75" customHeight="1">
      <c r="B44" s="14" t="s">
        <v>20</v>
      </c>
      <c r="C44" s="14"/>
      <c r="E44" s="38"/>
      <c r="F44" s="39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4:F4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4"/>
  <sheetViews>
    <sheetView topLeftCell="A14" zoomScale="130" zoomScaleNormal="130" workbookViewId="0">
      <selection activeCell="D24" sqref="D24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4"/>
      <c r="G1" s="5"/>
      <c r="H1" s="5"/>
    </row>
    <row r="2" spans="2:9" ht="0.75" hidden="1" customHeight="1">
      <c r="B2" s="5"/>
      <c r="C2" s="5"/>
      <c r="D2" s="5"/>
      <c r="E2" s="5"/>
      <c r="F2" s="25"/>
      <c r="G2" s="5"/>
      <c r="H2" s="5"/>
      <c r="I2" s="5"/>
    </row>
    <row r="3" spans="2:9" ht="24.75" hidden="1" customHeight="1">
      <c r="B3" s="5"/>
      <c r="C3" s="5"/>
      <c r="D3" s="5"/>
      <c r="E3" s="5"/>
      <c r="F3" s="25"/>
      <c r="G3" s="5"/>
      <c r="H3" s="5"/>
      <c r="I3" s="5"/>
    </row>
    <row r="4" spans="2:9" ht="45" customHeight="1">
      <c r="B4" s="26" t="s">
        <v>48</v>
      </c>
      <c r="C4" s="26"/>
      <c r="D4" s="27"/>
      <c r="E4" s="27"/>
      <c r="F4" s="27"/>
      <c r="G4" s="5"/>
      <c r="H4" s="5"/>
      <c r="I4" s="5"/>
    </row>
    <row r="5" spans="2:9" ht="4.5" customHeight="1" thickBot="1"/>
    <row r="6" spans="2:9" ht="12">
      <c r="B6" s="35" t="s">
        <v>0</v>
      </c>
      <c r="C6" s="36"/>
      <c r="D6" s="37"/>
      <c r="E6" s="31" t="s">
        <v>16</v>
      </c>
      <c r="F6" s="32"/>
    </row>
    <row r="7" spans="2:9" ht="12">
      <c r="B7" s="28" t="s">
        <v>1</v>
      </c>
      <c r="C7" s="29"/>
      <c r="D7" s="30"/>
      <c r="E7" s="33">
        <v>2644.68</v>
      </c>
      <c r="F7" s="34"/>
    </row>
    <row r="8" spans="2:9" ht="11.25" customHeight="1">
      <c r="B8" s="28" t="s">
        <v>2</v>
      </c>
      <c r="C8" s="29"/>
      <c r="D8" s="30"/>
      <c r="E8" s="33">
        <v>0</v>
      </c>
      <c r="F8" s="34"/>
    </row>
    <row r="9" spans="2:9" ht="11.25" customHeight="1">
      <c r="B9" s="28" t="s">
        <v>3</v>
      </c>
      <c r="C9" s="29"/>
      <c r="D9" s="30"/>
      <c r="E9" s="33">
        <v>402</v>
      </c>
      <c r="F9" s="34"/>
    </row>
    <row r="10" spans="2:9" ht="12">
      <c r="B10" s="28" t="s">
        <v>4</v>
      </c>
      <c r="C10" s="29"/>
      <c r="D10" s="30"/>
      <c r="E10" s="33"/>
      <c r="F10" s="34"/>
    </row>
    <row r="11" spans="2:9" ht="12">
      <c r="B11" s="28" t="s">
        <v>17</v>
      </c>
      <c r="C11" s="29"/>
      <c r="D11" s="30"/>
      <c r="E11" s="33">
        <v>84</v>
      </c>
      <c r="F11" s="34"/>
    </row>
    <row r="12" spans="2:9" ht="25.5" customHeight="1" thickBot="1">
      <c r="B12" s="42" t="s">
        <v>5</v>
      </c>
      <c r="C12" s="43"/>
      <c r="D12" s="44"/>
      <c r="E12" s="40">
        <v>15</v>
      </c>
      <c r="F12" s="41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0" t="s">
        <v>47</v>
      </c>
      <c r="D14" s="7" t="s">
        <v>6</v>
      </c>
      <c r="E14" s="7" t="s">
        <v>7</v>
      </c>
      <c r="F14" s="9" t="s">
        <v>14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/>
      <c r="E16" s="6"/>
      <c r="F16" s="6">
        <f>D16+E16</f>
        <v>0</v>
      </c>
    </row>
    <row r="17" spans="2:6" ht="12">
      <c r="B17" s="11" t="s">
        <v>9</v>
      </c>
      <c r="C17" s="11"/>
      <c r="D17" s="6"/>
      <c r="E17" s="6"/>
      <c r="F17" s="6">
        <f t="shared" ref="F17:F43" si="0">D17+E17</f>
        <v>0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15" customHeight="1">
      <c r="B20" s="16" t="s">
        <v>31</v>
      </c>
      <c r="C20" s="16"/>
      <c r="D20" s="6"/>
      <c r="E20" s="6"/>
      <c r="F20" s="6">
        <f t="shared" si="0"/>
        <v>0</v>
      </c>
    </row>
    <row r="21" spans="2:6" ht="13.5" customHeight="1">
      <c r="B21" s="10" t="s">
        <v>29</v>
      </c>
      <c r="C21" s="10"/>
      <c r="D21" s="6"/>
      <c r="E21" s="6"/>
      <c r="F21" s="6">
        <f t="shared" si="0"/>
        <v>0</v>
      </c>
    </row>
    <row r="22" spans="2:6" ht="13.5" customHeight="1">
      <c r="B22" s="10" t="s">
        <v>35</v>
      </c>
      <c r="C22" s="10"/>
      <c r="D22" s="15">
        <f>D17+D20+D21</f>
        <v>0</v>
      </c>
      <c r="E22" s="6"/>
      <c r="F22" s="6">
        <f t="shared" si="0"/>
        <v>0</v>
      </c>
    </row>
    <row r="23" spans="2:6" ht="12">
      <c r="B23" s="11" t="s">
        <v>10</v>
      </c>
      <c r="C23" s="11"/>
      <c r="D23" s="15">
        <f>D24+D25+D26+D27+D28+D32+D33+D35+D36+D37+D38+D39+D34</f>
        <v>0</v>
      </c>
      <c r="E23" s="6">
        <f>SUM(E24:E26)</f>
        <v>0</v>
      </c>
      <c r="F23" s="6">
        <f t="shared" si="0"/>
        <v>0</v>
      </c>
    </row>
    <row r="24" spans="2:6" ht="15.75" customHeight="1">
      <c r="B24" s="13" t="s">
        <v>23</v>
      </c>
      <c r="C24" s="13"/>
      <c r="D24" s="6"/>
      <c r="E24" s="6"/>
      <c r="F24" s="6">
        <f t="shared" si="0"/>
        <v>0</v>
      </c>
    </row>
    <row r="25" spans="2:6" ht="12">
      <c r="B25" s="13" t="s">
        <v>19</v>
      </c>
      <c r="C25" s="13"/>
      <c r="D25" s="6"/>
      <c r="E25" s="6"/>
      <c r="F25" s="6">
        <f t="shared" si="0"/>
        <v>0</v>
      </c>
    </row>
    <row r="26" spans="2:6" ht="12">
      <c r="B26" s="12" t="s">
        <v>11</v>
      </c>
      <c r="C26" s="12"/>
      <c r="D26" s="6"/>
      <c r="E26" s="6"/>
      <c r="F26" s="6">
        <f t="shared" si="0"/>
        <v>0</v>
      </c>
    </row>
    <row r="27" spans="2:6" ht="37.5" customHeight="1">
      <c r="B27" s="10" t="s">
        <v>15</v>
      </c>
      <c r="C27" s="10"/>
      <c r="D27" s="15">
        <v>0</v>
      </c>
      <c r="E27" s="6"/>
      <c r="F27" s="6">
        <f t="shared" si="0"/>
        <v>0</v>
      </c>
    </row>
    <row r="28" spans="2:6" ht="12">
      <c r="B28" s="10" t="s">
        <v>28</v>
      </c>
      <c r="C28" s="10"/>
      <c r="D28" s="15">
        <f>D29+D30+D31</f>
        <v>0</v>
      </c>
      <c r="E28" s="6"/>
      <c r="F28" s="6">
        <f t="shared" si="0"/>
        <v>0</v>
      </c>
    </row>
    <row r="29" spans="2:6" ht="12">
      <c r="B29" s="12" t="s">
        <v>13</v>
      </c>
      <c r="C29" s="12"/>
      <c r="D29" s="6"/>
      <c r="E29" s="6"/>
      <c r="F29" s="6">
        <f t="shared" si="0"/>
        <v>0</v>
      </c>
    </row>
    <row r="30" spans="2:6" ht="24">
      <c r="B30" s="13" t="s">
        <v>32</v>
      </c>
      <c r="C30" s="13"/>
      <c r="D30" s="6"/>
      <c r="E30" s="6"/>
      <c r="F30" s="6">
        <f t="shared" si="0"/>
        <v>0</v>
      </c>
    </row>
    <row r="31" spans="2:6" ht="12">
      <c r="B31" s="13" t="s">
        <v>21</v>
      </c>
      <c r="C31" s="13"/>
      <c r="D31" s="6"/>
      <c r="E31" s="6"/>
      <c r="F31" s="6">
        <f t="shared" si="0"/>
        <v>0</v>
      </c>
    </row>
    <row r="32" spans="2:6" ht="12">
      <c r="B32" s="11" t="s">
        <v>12</v>
      </c>
      <c r="C32" s="11"/>
      <c r="D32" s="6"/>
      <c r="E32" s="6"/>
      <c r="F32" s="6">
        <f t="shared" si="0"/>
        <v>0</v>
      </c>
    </row>
    <row r="33" spans="2:6" ht="15" customHeight="1">
      <c r="B33" s="11" t="s">
        <v>54</v>
      </c>
      <c r="C33" s="11"/>
      <c r="D33" s="6"/>
      <c r="E33" s="6"/>
      <c r="F33" s="6">
        <f t="shared" si="0"/>
        <v>0</v>
      </c>
    </row>
    <row r="34" spans="2:6" ht="15" customHeight="1">
      <c r="B34" s="11" t="s">
        <v>53</v>
      </c>
      <c r="C34" s="11"/>
      <c r="D34" s="6"/>
      <c r="E34" s="6"/>
      <c r="F34" s="6"/>
    </row>
    <row r="35" spans="2:6" ht="13.5" customHeight="1">
      <c r="B35" s="11" t="s">
        <v>18</v>
      </c>
      <c r="C35" s="11"/>
      <c r="D35" s="6"/>
      <c r="E35" s="6"/>
      <c r="F35" s="6">
        <f t="shared" si="0"/>
        <v>0</v>
      </c>
    </row>
    <row r="36" spans="2:6" ht="15.75" customHeight="1">
      <c r="B36" s="10" t="s">
        <v>22</v>
      </c>
      <c r="C36" s="10"/>
      <c r="D36" s="6"/>
      <c r="E36" s="6"/>
      <c r="F36" s="6">
        <f t="shared" si="0"/>
        <v>0</v>
      </c>
    </row>
    <row r="37" spans="2:6" ht="12" customHeight="1">
      <c r="B37" s="10" t="s">
        <v>24</v>
      </c>
      <c r="C37" s="10"/>
      <c r="D37" s="6"/>
      <c r="E37" s="6"/>
      <c r="F37" s="6">
        <f t="shared" si="0"/>
        <v>0</v>
      </c>
    </row>
    <row r="38" spans="2:6" ht="15" customHeight="1">
      <c r="B38" s="10" t="s">
        <v>25</v>
      </c>
      <c r="C38" s="10"/>
      <c r="D38" s="6"/>
      <c r="E38" s="6"/>
      <c r="F38" s="6">
        <f t="shared" si="0"/>
        <v>0</v>
      </c>
    </row>
    <row r="39" spans="2:6" ht="15" customHeight="1">
      <c r="B39" s="16" t="s">
        <v>30</v>
      </c>
      <c r="C39" s="16"/>
      <c r="D39" s="6"/>
      <c r="E39" s="6"/>
      <c r="F39" s="6">
        <f t="shared" si="0"/>
        <v>0</v>
      </c>
    </row>
    <row r="40" spans="2:6" ht="12">
      <c r="B40" s="11" t="s">
        <v>46</v>
      </c>
      <c r="C40" s="11"/>
      <c r="D40" s="21">
        <f>D22-D23</f>
        <v>0</v>
      </c>
      <c r="E40" s="17">
        <f>E20-(E23+E27+E29+E30+E33+E35+E36)</f>
        <v>0</v>
      </c>
      <c r="F40" s="6">
        <f t="shared" si="0"/>
        <v>0</v>
      </c>
    </row>
    <row r="41" spans="2:6" ht="12">
      <c r="B41" s="11" t="s">
        <v>45</v>
      </c>
      <c r="C41" s="22">
        <f>'3 квартал  '!D41</f>
        <v>0</v>
      </c>
      <c r="D41" s="18"/>
      <c r="E41" s="17"/>
      <c r="F41" s="6">
        <f t="shared" si="0"/>
        <v>0</v>
      </c>
    </row>
    <row r="42" spans="2:6" ht="12">
      <c r="B42" s="11" t="s">
        <v>27</v>
      </c>
      <c r="C42" s="22">
        <f>'3 квартал  '!D42</f>
        <v>0</v>
      </c>
      <c r="D42" s="18"/>
      <c r="E42" s="17"/>
      <c r="F42" s="6">
        <f t="shared" si="0"/>
        <v>0</v>
      </c>
    </row>
    <row r="43" spans="2:6" ht="12">
      <c r="B43" s="11" t="s">
        <v>26</v>
      </c>
      <c r="C43" s="22">
        <f>'3 квартал  '!D43</f>
        <v>0</v>
      </c>
      <c r="D43" s="18"/>
      <c r="E43" s="6"/>
      <c r="F43" s="6">
        <f t="shared" si="0"/>
        <v>0</v>
      </c>
    </row>
    <row r="44" spans="2:6" ht="48.75" customHeight="1">
      <c r="B44" s="14" t="s">
        <v>20</v>
      </c>
      <c r="C44" s="14"/>
      <c r="E44" s="38"/>
      <c r="F44" s="39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4:F4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4"/>
  <sheetViews>
    <sheetView topLeftCell="A17" zoomScale="130" zoomScaleNormal="130" workbookViewId="0">
      <selection activeCell="D24" sqref="D24"/>
    </sheetView>
  </sheetViews>
  <sheetFormatPr defaultRowHeight="11.25"/>
  <cols>
    <col min="1" max="1" width="1.28515625" style="4" customWidth="1"/>
    <col min="2" max="2" width="41.7109375" style="4" customWidth="1"/>
    <col min="3" max="3" width="19.1406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2.25" customHeight="1">
      <c r="B1" s="5"/>
      <c r="C1" s="5"/>
      <c r="D1" s="5"/>
      <c r="E1" s="5"/>
      <c r="F1" s="24"/>
      <c r="G1" s="5"/>
      <c r="H1" s="5"/>
    </row>
    <row r="2" spans="2:9" ht="0.75" hidden="1" customHeight="1">
      <c r="B2" s="5"/>
      <c r="C2" s="5"/>
      <c r="D2" s="5"/>
      <c r="E2" s="5"/>
      <c r="F2" s="25"/>
      <c r="G2" s="5"/>
      <c r="H2" s="5"/>
      <c r="I2" s="5"/>
    </row>
    <row r="3" spans="2:9" ht="24.75" hidden="1" customHeight="1">
      <c r="B3" s="5"/>
      <c r="C3" s="5"/>
      <c r="D3" s="5"/>
      <c r="E3" s="5"/>
      <c r="F3" s="25"/>
      <c r="G3" s="5"/>
      <c r="H3" s="5"/>
      <c r="I3" s="5"/>
    </row>
    <row r="4" spans="2:9" ht="45" customHeight="1">
      <c r="B4" s="26" t="s">
        <v>52</v>
      </c>
      <c r="C4" s="26"/>
      <c r="D4" s="27"/>
      <c r="E4" s="27"/>
      <c r="F4" s="27"/>
      <c r="G4" s="5"/>
      <c r="H4" s="5"/>
      <c r="I4" s="5"/>
    </row>
    <row r="5" spans="2:9" ht="4.5" customHeight="1" thickBot="1"/>
    <row r="6" spans="2:9" ht="12">
      <c r="B6" s="35" t="s">
        <v>0</v>
      </c>
      <c r="C6" s="36"/>
      <c r="D6" s="37"/>
      <c r="E6" s="31" t="s">
        <v>16</v>
      </c>
      <c r="F6" s="32"/>
    </row>
    <row r="7" spans="2:9" ht="12">
      <c r="B7" s="28" t="s">
        <v>1</v>
      </c>
      <c r="C7" s="29"/>
      <c r="D7" s="30"/>
      <c r="E7" s="33">
        <v>2644.68</v>
      </c>
      <c r="F7" s="34"/>
    </row>
    <row r="8" spans="2:9" ht="11.25" customHeight="1">
      <c r="B8" s="28" t="s">
        <v>2</v>
      </c>
      <c r="C8" s="29"/>
      <c r="D8" s="30"/>
      <c r="E8" s="33">
        <v>0</v>
      </c>
      <c r="F8" s="34"/>
    </row>
    <row r="9" spans="2:9" ht="11.25" customHeight="1">
      <c r="B9" s="28" t="s">
        <v>3</v>
      </c>
      <c r="C9" s="29"/>
      <c r="D9" s="30"/>
      <c r="E9" s="33">
        <v>402</v>
      </c>
      <c r="F9" s="34"/>
    </row>
    <row r="10" spans="2:9" ht="12">
      <c r="B10" s="28" t="s">
        <v>4</v>
      </c>
      <c r="C10" s="29"/>
      <c r="D10" s="30"/>
      <c r="E10" s="33"/>
      <c r="F10" s="34"/>
    </row>
    <row r="11" spans="2:9" ht="12">
      <c r="B11" s="28" t="s">
        <v>17</v>
      </c>
      <c r="C11" s="29"/>
      <c r="D11" s="30"/>
      <c r="E11" s="33">
        <v>84</v>
      </c>
      <c r="F11" s="34"/>
    </row>
    <row r="12" spans="2:9" ht="25.5" customHeight="1" thickBot="1">
      <c r="B12" s="42" t="s">
        <v>5</v>
      </c>
      <c r="C12" s="43"/>
      <c r="D12" s="44"/>
      <c r="E12" s="40">
        <v>15</v>
      </c>
      <c r="F12" s="41"/>
    </row>
    <row r="13" spans="2:9" ht="3.75" customHeight="1">
      <c r="B13" s="2"/>
      <c r="C13" s="2"/>
      <c r="D13" s="3"/>
      <c r="E13" s="3"/>
      <c r="F13" s="3"/>
    </row>
    <row r="14" spans="2:9" ht="33.75" customHeight="1">
      <c r="B14" s="1"/>
      <c r="C14" s="20" t="s">
        <v>51</v>
      </c>
      <c r="D14" s="7" t="s">
        <v>6</v>
      </c>
      <c r="E14" s="7" t="s">
        <v>7</v>
      </c>
      <c r="F14" s="9" t="s">
        <v>14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8</v>
      </c>
      <c r="C16" s="10"/>
      <c r="D16" s="6">
        <f>'1 квартал '!D16+'2 квартал '!D16+'3 квартал  '!D16+'4 квартал  '!D16</f>
        <v>117251.1</v>
      </c>
      <c r="E16" s="6"/>
      <c r="F16" s="6">
        <f>D16+E16</f>
        <v>117251.1</v>
      </c>
    </row>
    <row r="17" spans="2:6" ht="12">
      <c r="B17" s="11" t="s">
        <v>9</v>
      </c>
      <c r="C17" s="11"/>
      <c r="D17" s="6">
        <f>'1 квартал '!D17+'2 квартал '!D17+'3 квартал  '!D17+'4 квартал  '!D17</f>
        <v>111359.42</v>
      </c>
      <c r="E17" s="6"/>
      <c r="F17" s="6">
        <f t="shared" ref="F17:F43" si="0">D17+E17</f>
        <v>111359.42</v>
      </c>
    </row>
    <row r="18" spans="2:6" ht="12" hidden="1">
      <c r="B18" s="11"/>
      <c r="C18" s="11"/>
      <c r="D18" s="6">
        <f>'1 квартал '!D18+'2 квартал '!D18+'3 квартал  '!D18+'4 квартал  '!D18</f>
        <v>0</v>
      </c>
      <c r="E18" s="6"/>
      <c r="F18" s="6">
        <f t="shared" si="0"/>
        <v>0</v>
      </c>
    </row>
    <row r="19" spans="2:6" ht="12" hidden="1">
      <c r="B19" s="11"/>
      <c r="C19" s="11"/>
      <c r="D19" s="6">
        <f>'1 квартал '!D19+'2 квартал '!D19+'3 квартал  '!D19+'4 квартал  '!D19</f>
        <v>0</v>
      </c>
      <c r="E19" s="6"/>
      <c r="F19" s="6">
        <f t="shared" si="0"/>
        <v>0</v>
      </c>
    </row>
    <row r="20" spans="2:6" ht="15" customHeight="1">
      <c r="B20" s="16" t="s">
        <v>31</v>
      </c>
      <c r="C20" s="16"/>
      <c r="D20" s="6">
        <f>'1 квартал '!D20+'2 квартал '!D20+'3 квартал  '!D20+'4 квартал  '!D20</f>
        <v>4700</v>
      </c>
      <c r="E20" s="6"/>
      <c r="F20" s="6">
        <f t="shared" si="0"/>
        <v>4700</v>
      </c>
    </row>
    <row r="21" spans="2:6" ht="13.5" customHeight="1">
      <c r="B21" s="10" t="s">
        <v>29</v>
      </c>
      <c r="C21" s="10"/>
      <c r="D21" s="6">
        <f>'1 квартал '!D21+'2 квартал '!D21+'3 квартал  '!D21+'4 квартал  '!D21</f>
        <v>2285.98</v>
      </c>
      <c r="E21" s="6"/>
      <c r="F21" s="6">
        <f t="shared" si="0"/>
        <v>2285.98</v>
      </c>
    </row>
    <row r="22" spans="2:6" ht="13.5" customHeight="1">
      <c r="B22" s="10" t="s">
        <v>35</v>
      </c>
      <c r="C22" s="10"/>
      <c r="D22" s="15">
        <f>D17+D20+D21</f>
        <v>118345.4</v>
      </c>
      <c r="E22" s="6"/>
      <c r="F22" s="6">
        <f t="shared" si="0"/>
        <v>118345.4</v>
      </c>
    </row>
    <row r="23" spans="2:6" ht="12">
      <c r="B23" s="11" t="s">
        <v>10</v>
      </c>
      <c r="C23" s="11"/>
      <c r="D23" s="15">
        <f>D24+D25+D26+D27+D28+D32+D33+D35+D36+D37+D38+D39+D34</f>
        <v>105673.04000000001</v>
      </c>
      <c r="E23" s="6">
        <f>SUM(E24:E26)</f>
        <v>0</v>
      </c>
      <c r="F23" s="6">
        <f t="shared" si="0"/>
        <v>105673.04000000001</v>
      </c>
    </row>
    <row r="24" spans="2:6" ht="15.75" customHeight="1">
      <c r="B24" s="13" t="s">
        <v>23</v>
      </c>
      <c r="C24" s="13"/>
      <c r="D24" s="6">
        <f>'1 квартал '!D24+'2 квартал '!D24+'3 квартал  '!D24+'4 квартал  '!D24</f>
        <v>9445.86</v>
      </c>
      <c r="E24" s="6"/>
      <c r="F24" s="6">
        <f t="shared" si="0"/>
        <v>9445.86</v>
      </c>
    </row>
    <row r="25" spans="2:6" ht="12">
      <c r="B25" s="13" t="s">
        <v>19</v>
      </c>
      <c r="C25" s="13"/>
      <c r="D25" s="6">
        <f>'1 квартал '!D25+'2 квартал '!D25+'3 квартал  '!D25+'4 квартал  '!D25</f>
        <v>0</v>
      </c>
      <c r="E25" s="6"/>
      <c r="F25" s="6">
        <f t="shared" si="0"/>
        <v>0</v>
      </c>
    </row>
    <row r="26" spans="2:6" ht="12">
      <c r="B26" s="12" t="s">
        <v>11</v>
      </c>
      <c r="C26" s="12"/>
      <c r="D26" s="6">
        <f>'1 квартал '!D26+'2 квартал '!D26+'3 квартал  '!D26+'4 квартал  '!D26</f>
        <v>0</v>
      </c>
      <c r="E26" s="6"/>
      <c r="F26" s="6">
        <f t="shared" si="0"/>
        <v>0</v>
      </c>
    </row>
    <row r="27" spans="2:6" ht="37.5" customHeight="1">
      <c r="B27" s="10" t="s">
        <v>15</v>
      </c>
      <c r="C27" s="10"/>
      <c r="D27" s="15">
        <v>0</v>
      </c>
      <c r="E27" s="6"/>
      <c r="F27" s="6">
        <f t="shared" si="0"/>
        <v>0</v>
      </c>
    </row>
    <row r="28" spans="2:6" ht="12">
      <c r="B28" s="10" t="s">
        <v>28</v>
      </c>
      <c r="C28" s="10"/>
      <c r="D28" s="15">
        <f>D29+D30+D31</f>
        <v>64061.729999999996</v>
      </c>
      <c r="E28" s="6"/>
      <c r="F28" s="6">
        <f t="shared" si="0"/>
        <v>64061.729999999996</v>
      </c>
    </row>
    <row r="29" spans="2:6" ht="12">
      <c r="B29" s="12" t="s">
        <v>13</v>
      </c>
      <c r="C29" s="12"/>
      <c r="D29" s="6">
        <f>'1 квартал '!D29+'2 квартал '!D29+'3 квартал  '!D29+'4 квартал  '!D29</f>
        <v>17563.73</v>
      </c>
      <c r="E29" s="6"/>
      <c r="F29" s="6">
        <f t="shared" si="0"/>
        <v>17563.73</v>
      </c>
    </row>
    <row r="30" spans="2:6" ht="24">
      <c r="B30" s="13" t="s">
        <v>32</v>
      </c>
      <c r="C30" s="13"/>
      <c r="D30" s="6">
        <f>'1 квартал '!D30+'2 квартал '!D30+'3 квартал  '!D30+'4 квартал  '!D30</f>
        <v>10818</v>
      </c>
      <c r="E30" s="6"/>
      <c r="F30" s="6">
        <f t="shared" si="0"/>
        <v>10818</v>
      </c>
    </row>
    <row r="31" spans="2:6" ht="12">
      <c r="B31" s="13" t="s">
        <v>21</v>
      </c>
      <c r="C31" s="13"/>
      <c r="D31" s="6">
        <f>'1 квартал '!D31+'2 квартал '!D31+'3 квартал  '!D31+'4 квартал  '!D31</f>
        <v>35680</v>
      </c>
      <c r="E31" s="6"/>
      <c r="F31" s="6">
        <f t="shared" si="0"/>
        <v>35680</v>
      </c>
    </row>
    <row r="32" spans="2:6" ht="12">
      <c r="B32" s="11" t="s">
        <v>12</v>
      </c>
      <c r="C32" s="11"/>
      <c r="D32" s="6">
        <f>'1 квартал '!D32+'2 квартал '!D32+'3 квартал  '!D32+'4 квартал  '!D32</f>
        <v>6346.27</v>
      </c>
      <c r="E32" s="6"/>
      <c r="F32" s="6">
        <f t="shared" si="0"/>
        <v>6346.27</v>
      </c>
    </row>
    <row r="33" spans="2:6" ht="15" customHeight="1">
      <c r="B33" s="11" t="s">
        <v>54</v>
      </c>
      <c r="C33" s="11"/>
      <c r="D33" s="6">
        <f>'1 квартал '!D33+'2 квартал '!D33+'3 квартал  '!D33+'4 квартал  '!D33</f>
        <v>12319</v>
      </c>
      <c r="E33" s="6"/>
      <c r="F33" s="6">
        <f t="shared" si="0"/>
        <v>12319</v>
      </c>
    </row>
    <row r="34" spans="2:6" ht="15" customHeight="1">
      <c r="B34" s="11" t="s">
        <v>53</v>
      </c>
      <c r="C34" s="11"/>
      <c r="D34" s="6">
        <f>'1 квартал '!D34+'2 квартал '!D34+'3 квартал  '!D34+'4 квартал  '!D34</f>
        <v>5076.0200000000004</v>
      </c>
      <c r="E34" s="6"/>
      <c r="F34" s="6"/>
    </row>
    <row r="35" spans="2:6" ht="13.5" customHeight="1">
      <c r="B35" s="11" t="s">
        <v>18</v>
      </c>
      <c r="C35" s="11"/>
      <c r="D35" s="6">
        <f>'1 квартал '!D35+'2 квартал '!D35+'3 квартал  '!D35+'4 квартал  '!D35</f>
        <v>961.6</v>
      </c>
      <c r="E35" s="6"/>
      <c r="F35" s="6">
        <f t="shared" si="0"/>
        <v>961.6</v>
      </c>
    </row>
    <row r="36" spans="2:6" ht="15.75" customHeight="1">
      <c r="B36" s="10" t="s">
        <v>22</v>
      </c>
      <c r="C36" s="10"/>
      <c r="D36" s="6">
        <f>'1 квартал '!D36+'2 квартал '!D36+'3 квартал  '!D36+'4 квартал  '!D36</f>
        <v>5862.56</v>
      </c>
      <c r="E36" s="6"/>
      <c r="F36" s="6">
        <f t="shared" si="0"/>
        <v>5862.56</v>
      </c>
    </row>
    <row r="37" spans="2:6" ht="12" customHeight="1">
      <c r="B37" s="10" t="s">
        <v>24</v>
      </c>
      <c r="C37" s="10"/>
      <c r="D37" s="6">
        <f>'1 квартал '!D37+'2 квартал '!D37+'3 квартал  '!D37+'4 квартал  '!D37</f>
        <v>1200</v>
      </c>
      <c r="E37" s="6"/>
      <c r="F37" s="6">
        <f t="shared" si="0"/>
        <v>1200</v>
      </c>
    </row>
    <row r="38" spans="2:6" ht="15" customHeight="1">
      <c r="B38" s="10" t="s">
        <v>25</v>
      </c>
      <c r="C38" s="10"/>
      <c r="D38" s="6">
        <f>'1 квартал '!D38+'2 квартал '!D38+'3 квартал  '!D38+'4 квартал  '!D38</f>
        <v>400</v>
      </c>
      <c r="E38" s="6"/>
      <c r="F38" s="6">
        <f t="shared" si="0"/>
        <v>400</v>
      </c>
    </row>
    <row r="39" spans="2:6" ht="15" customHeight="1">
      <c r="B39" s="16" t="s">
        <v>30</v>
      </c>
      <c r="C39" s="16"/>
      <c r="D39" s="6">
        <f>'1 квартал '!D39+'2 квартал '!D39+'3 квартал  '!D39+'4 квартал  '!D39</f>
        <v>0</v>
      </c>
      <c r="E39" s="6"/>
      <c r="F39" s="6">
        <f t="shared" si="0"/>
        <v>0</v>
      </c>
    </row>
    <row r="40" spans="2:6" ht="12">
      <c r="B40" s="11" t="s">
        <v>50</v>
      </c>
      <c r="C40" s="11"/>
      <c r="D40" s="21">
        <f>D22-D23</f>
        <v>12672.359999999986</v>
      </c>
      <c r="E40" s="17">
        <f>E20-(E23+E27+E29+E30+E33+E35+E36)</f>
        <v>0</v>
      </c>
      <c r="F40" s="6">
        <f t="shared" si="0"/>
        <v>12672.359999999986</v>
      </c>
    </row>
    <row r="41" spans="2:6" ht="12">
      <c r="B41" s="11" t="s">
        <v>49</v>
      </c>
      <c r="C41" s="22">
        <f>'4 квартал  '!D41</f>
        <v>0</v>
      </c>
      <c r="D41" s="18">
        <f>'1 квартал '!D41+'2 квартал '!D41+'3 квартал  '!D41+'4 квартал  '!D41</f>
        <v>-61326.800000000017</v>
      </c>
      <c r="E41" s="17"/>
      <c r="F41" s="6">
        <f t="shared" si="0"/>
        <v>-61326.800000000017</v>
      </c>
    </row>
    <row r="42" spans="2:6" ht="12">
      <c r="B42" s="11" t="s">
        <v>27</v>
      </c>
      <c r="C42" s="22">
        <f>'4 квартал  '!D42</f>
        <v>0</v>
      </c>
      <c r="D42" s="18">
        <f>'1 квартал '!D42+'2 квартал '!D42+'3 квартал  '!D42+'4 квартал  '!D42</f>
        <v>1298.24</v>
      </c>
      <c r="E42" s="17"/>
      <c r="F42" s="6">
        <f t="shared" si="0"/>
        <v>1298.24</v>
      </c>
    </row>
    <row r="43" spans="2:6" ht="12">
      <c r="B43" s="11" t="s">
        <v>26</v>
      </c>
      <c r="C43" s="22">
        <f>'4 квартал  '!D43</f>
        <v>0</v>
      </c>
      <c r="D43" s="18">
        <f>'1 квартал '!D43+'2 квартал '!D43+'3 квартал  '!D43+'4 квартал  '!D43</f>
        <v>2386.4499999999998</v>
      </c>
      <c r="E43" s="6"/>
      <c r="F43" s="6">
        <f t="shared" si="0"/>
        <v>2386.4499999999998</v>
      </c>
    </row>
    <row r="44" spans="2:6" ht="48.75" customHeight="1">
      <c r="B44" s="14" t="s">
        <v>20</v>
      </c>
      <c r="C44" s="14"/>
      <c r="E44" s="38"/>
      <c r="F44" s="39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44:F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квартал </vt:lpstr>
      <vt:lpstr>2 квартал </vt:lpstr>
      <vt:lpstr>3 квартал  </vt:lpstr>
      <vt:lpstr>4 квартал  </vt:lpstr>
      <vt:lpstr>ИТОГО 2018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2018-06-05T08:16:57Z</dcterms:modified>
</cp:coreProperties>
</file>