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 " sheetId="1" r:id="rId1"/>
    <sheet name="2 квартал" sheetId="2" r:id="rId2"/>
    <sheet name="3 квартал " sheetId="3" r:id="rId3"/>
    <sheet name="4 квартал" sheetId="4" r:id="rId4"/>
    <sheet name="Итого 2018" sheetId="5" r:id="rId5"/>
  </sheets>
  <calcPr calcId="124519"/>
</workbook>
</file>

<file path=xl/calcChain.xml><?xml version="1.0" encoding="utf-8"?>
<calcChain xmlns="http://schemas.openxmlformats.org/spreadsheetml/2006/main">
  <c r="D41" i="1"/>
  <c r="D32" l="1"/>
  <c r="D16" l="1"/>
  <c r="D33" i="5" l="1"/>
  <c r="D21" i="4"/>
  <c r="D21" i="3"/>
  <c r="D21" i="2"/>
  <c r="D41" i="5"/>
  <c r="F41" s="1"/>
  <c r="D42"/>
  <c r="F42" s="1"/>
  <c r="D30"/>
  <c r="F30" s="1"/>
  <c r="D31"/>
  <c r="F31" s="1"/>
  <c r="D32"/>
  <c r="F32" s="1"/>
  <c r="D34"/>
  <c r="F34" s="1"/>
  <c r="D35"/>
  <c r="F35" s="1"/>
  <c r="D36"/>
  <c r="F36" s="1"/>
  <c r="D37"/>
  <c r="F37" s="1"/>
  <c r="D38"/>
  <c r="F38" s="1"/>
  <c r="D29"/>
  <c r="D27"/>
  <c r="F27" s="1"/>
  <c r="D26"/>
  <c r="F26" s="1"/>
  <c r="D23"/>
  <c r="F23" s="1"/>
  <c r="D24"/>
  <c r="F24" s="1"/>
  <c r="D22"/>
  <c r="F22" s="1"/>
  <c r="D17"/>
  <c r="F17" s="1"/>
  <c r="D18"/>
  <c r="F18" s="1"/>
  <c r="D19"/>
  <c r="F19" s="1"/>
  <c r="D16"/>
  <c r="F16" s="1"/>
  <c r="C41"/>
  <c r="C42"/>
  <c r="C40"/>
  <c r="F29"/>
  <c r="E25"/>
  <c r="E21"/>
  <c r="E39" s="1"/>
  <c r="C41" i="4"/>
  <c r="C42"/>
  <c r="C40"/>
  <c r="F42"/>
  <c r="F41"/>
  <c r="F40"/>
  <c r="F38"/>
  <c r="F37"/>
  <c r="F36"/>
  <c r="F35"/>
  <c r="F34"/>
  <c r="F32"/>
  <c r="F31"/>
  <c r="F30"/>
  <c r="F29"/>
  <c r="D28"/>
  <c r="F28" s="1"/>
  <c r="F27"/>
  <c r="F26"/>
  <c r="E25"/>
  <c r="D25"/>
  <c r="F25" s="1"/>
  <c r="F24"/>
  <c r="F23"/>
  <c r="F22"/>
  <c r="E21"/>
  <c r="E39" s="1"/>
  <c r="F21"/>
  <c r="D20"/>
  <c r="F19"/>
  <c r="F18"/>
  <c r="F17"/>
  <c r="F16"/>
  <c r="C41" i="3"/>
  <c r="C42"/>
  <c r="C40"/>
  <c r="F42"/>
  <c r="F41"/>
  <c r="F40"/>
  <c r="F38"/>
  <c r="F37"/>
  <c r="F36"/>
  <c r="F35"/>
  <c r="F34"/>
  <c r="F32"/>
  <c r="F31"/>
  <c r="F30"/>
  <c r="F29"/>
  <c r="D28"/>
  <c r="F28" s="1"/>
  <c r="F27"/>
  <c r="F26"/>
  <c r="E25"/>
  <c r="D25"/>
  <c r="F25" s="1"/>
  <c r="F24"/>
  <c r="F23"/>
  <c r="F22"/>
  <c r="E21"/>
  <c r="E39" s="1"/>
  <c r="F21"/>
  <c r="D20"/>
  <c r="D39" s="1"/>
  <c r="F39" s="1"/>
  <c r="F19"/>
  <c r="F18"/>
  <c r="F17"/>
  <c r="F16"/>
  <c r="C41" i="2"/>
  <c r="C42"/>
  <c r="F42"/>
  <c r="F41"/>
  <c r="F40"/>
  <c r="F38"/>
  <c r="F37"/>
  <c r="F36"/>
  <c r="F35"/>
  <c r="F34"/>
  <c r="F32"/>
  <c r="F31"/>
  <c r="F30"/>
  <c r="F29"/>
  <c r="D28"/>
  <c r="F28" s="1"/>
  <c r="F27"/>
  <c r="F26"/>
  <c r="E25"/>
  <c r="D25"/>
  <c r="F25" s="1"/>
  <c r="F24"/>
  <c r="F23"/>
  <c r="F22"/>
  <c r="E21"/>
  <c r="E39" s="1"/>
  <c r="F21"/>
  <c r="D20"/>
  <c r="D39" s="1"/>
  <c r="F39" s="1"/>
  <c r="F19"/>
  <c r="F18"/>
  <c r="F17"/>
  <c r="F16"/>
  <c r="D28" i="1"/>
  <c r="F28" s="1"/>
  <c r="D25"/>
  <c r="F25" s="1"/>
  <c r="D20"/>
  <c r="F17"/>
  <c r="F18"/>
  <c r="F19"/>
  <c r="F22"/>
  <c r="F23"/>
  <c r="F24"/>
  <c r="F26"/>
  <c r="F27"/>
  <c r="F29"/>
  <c r="F30"/>
  <c r="F31"/>
  <c r="F32"/>
  <c r="F34"/>
  <c r="F35"/>
  <c r="F36"/>
  <c r="F37"/>
  <c r="F38"/>
  <c r="F41"/>
  <c r="F42"/>
  <c r="F16"/>
  <c r="D21" l="1"/>
  <c r="D39" s="1"/>
  <c r="D39" i="4"/>
  <c r="F39" s="1"/>
  <c r="D28" i="5"/>
  <c r="F28" s="1"/>
  <c r="D20"/>
  <c r="D25"/>
  <c r="D21" s="1"/>
  <c r="E25" i="1"/>
  <c r="E21"/>
  <c r="F39" l="1"/>
  <c r="D40"/>
  <c r="F21"/>
  <c r="F25" i="5"/>
  <c r="E39" i="1"/>
  <c r="D40" i="5" l="1"/>
  <c r="F40" s="1"/>
  <c r="C40" i="2"/>
  <c r="F40" i="1"/>
  <c r="F21" i="5"/>
  <c r="D39"/>
  <c r="F39" s="1"/>
</calcChain>
</file>

<file path=xl/sharedStrings.xml><?xml version="1.0" encoding="utf-8"?>
<sst xmlns="http://schemas.openxmlformats.org/spreadsheetml/2006/main" count="205" uniqueCount="56">
  <si>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</si>
  <si>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</si>
  <si>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</si>
  <si>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</si>
  <si>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</si>
  <si>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</si>
  <si>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</si>
  <si>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</si>
  <si>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</si>
  <si>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</si>
  <si>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</si>
  <si>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</si>
  <si>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</si>
  <si>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</si>
  <si>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</si>
  <si>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</si>
  <si>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</si>
  <si>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</si>
  <si>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</si>
  <si>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</si>
  <si>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</si>
  <si>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</si>
  <si>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</si>
  <si>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</si>
  <si>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</si>
  <si>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</si>
  <si>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</si>
  <si>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</si>
  <si>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Задолженность по оплате по ст."содержание"</t>
  </si>
  <si>
    <t>Задолженность по оплате за коммун.услуги</t>
  </si>
  <si>
    <t>Получено доходов от повыш. К-тов</t>
  </si>
  <si>
    <t xml:space="preserve">Получено доходов от использования общего имущества </t>
  </si>
  <si>
    <t>Затраты на работы по текущ. Ремонту, в т.ч.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</si>
  <si>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</si>
  <si>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1 квартал   2018   год</t>
  </si>
  <si>
    <t>Всего за 2017 г.</t>
  </si>
  <si>
    <t>Остаток неиспользованных средств за 1кв.18г.</t>
  </si>
  <si>
    <t>ИТОГО ДОХОДОВ</t>
  </si>
  <si>
    <t>Остаток неиспользованных средств за 2кв.18г.</t>
  </si>
  <si>
    <t>Остаток неиспользованных средств на 01.04.18г.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</si>
  <si>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</si>
  <si>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2 квартал   2018   год</t>
  </si>
  <si>
    <t>Остаток неиспользованных средств за 3кв.18г.</t>
  </si>
  <si>
    <t>Остаток неиспользованных средств на 01.07.18г.</t>
  </si>
  <si>
    <t>Всего за 2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</si>
  <si>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3 квартал   2018   год</t>
  </si>
  <si>
    <t>Остаток неиспользованных средств за 4кв.18г.</t>
  </si>
  <si>
    <t>Остаток неиспользованных средств на 01.10.18г.</t>
  </si>
  <si>
    <t>Всего за 3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</si>
  <si>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4 квартал   2018 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</si>
  <si>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 2018   год</t>
  </si>
  <si>
    <t>Всего за 4 кв. 2018 г.</t>
  </si>
  <si>
    <t>Остаток неиспользованных средств за 2018г.</t>
  </si>
  <si>
    <t>Остаток неиспользованных средств на 01.01.19г.</t>
  </si>
  <si>
    <t>Налог УСН</t>
  </si>
  <si>
    <t>Общеэксплуатац.расходы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</si>
</sst>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topLeftCell="A28" zoomScale="130" zoomScaleNormal="130" workbookViewId="0">
      <selection activeCell="C28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7.28515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34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2429.3000000000002</v>
      </c>
      <c r="F7" s="30"/>
    </row>
    <row r="8" spans="2:9" ht="11.25" customHeight="1">
      <c r="B8" s="24" t="s">
        <v>2</v>
      </c>
      <c r="C8" s="25"/>
      <c r="D8" s="26"/>
      <c r="E8" s="29">
        <v>0</v>
      </c>
      <c r="F8" s="30"/>
    </row>
    <row r="9" spans="2:9" ht="11.25" customHeight="1">
      <c r="B9" s="24" t="s">
        <v>3</v>
      </c>
      <c r="C9" s="25"/>
      <c r="D9" s="26"/>
      <c r="E9" s="29">
        <v>712.9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19</v>
      </c>
      <c r="C11" s="25"/>
      <c r="D11" s="26"/>
      <c r="E11" s="29">
        <v>123</v>
      </c>
      <c r="F11" s="30"/>
    </row>
    <row r="12" spans="2:9" ht="25.5" customHeight="1" thickBot="1">
      <c r="B12" s="38" t="s">
        <v>5</v>
      </c>
      <c r="C12" s="39"/>
      <c r="D12" s="40"/>
      <c r="E12" s="36">
        <v>13.6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35</v>
      </c>
      <c r="D14" s="7" t="s">
        <v>6</v>
      </c>
      <c r="E14" s="7" t="s">
        <v>7</v>
      </c>
      <c r="F14" s="9" t="s">
        <v>16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103139.94</f>
        <v>103139.94</v>
      </c>
      <c r="E16" s="6"/>
      <c r="F16" s="6">
        <f>D16+E16</f>
        <v>103139.94</v>
      </c>
    </row>
    <row r="17" spans="2:6" ht="12">
      <c r="B17" s="11" t="s">
        <v>9</v>
      </c>
      <c r="C17" s="11"/>
      <c r="D17" s="17">
        <v>100450.91</v>
      </c>
      <c r="E17" s="6"/>
      <c r="F17" s="6">
        <f t="shared" ref="F17:F42" si="0">D17+E17</f>
        <v>100450.91</v>
      </c>
    </row>
    <row r="18" spans="2:6" ht="21">
      <c r="B18" s="15" t="s">
        <v>31</v>
      </c>
      <c r="C18" s="15"/>
      <c r="D18" s="17">
        <v>6800</v>
      </c>
      <c r="E18" s="6"/>
      <c r="F18" s="6">
        <f t="shared" si="0"/>
        <v>6800</v>
      </c>
    </row>
    <row r="19" spans="2:6">
      <c r="B19" s="15" t="s">
        <v>30</v>
      </c>
      <c r="C19" s="15"/>
      <c r="D19" s="17">
        <v>5621.59</v>
      </c>
      <c r="E19" s="6"/>
      <c r="F19" s="6">
        <f t="shared" si="0"/>
        <v>5621.59</v>
      </c>
    </row>
    <row r="20" spans="2:6">
      <c r="B20" s="15" t="s">
        <v>37</v>
      </c>
      <c r="C20" s="15"/>
      <c r="D20" s="18">
        <f>D17+D18+D19</f>
        <v>112872.5</v>
      </c>
      <c r="E20" s="6"/>
      <c r="F20" s="6"/>
    </row>
    <row r="21" spans="2:6" ht="14.25" customHeight="1">
      <c r="B21" s="11" t="s">
        <v>10</v>
      </c>
      <c r="C21" s="11"/>
      <c r="D21" s="18">
        <f>D22+D23+D24+D25+D28+D32+D34+D36+D35+D37+D38+D33</f>
        <v>83108.05</v>
      </c>
      <c r="E21" s="6">
        <f>SUM(E22:E24)</f>
        <v>0</v>
      </c>
      <c r="F21" s="6">
        <f t="shared" si="0"/>
        <v>83108.05</v>
      </c>
    </row>
    <row r="22" spans="2:6" ht="14.25" customHeight="1">
      <c r="B22" s="13" t="s">
        <v>25</v>
      </c>
      <c r="C22" s="13"/>
      <c r="D22" s="17">
        <v>10116.36</v>
      </c>
      <c r="E22" s="6"/>
      <c r="F22" s="6">
        <f t="shared" si="0"/>
        <v>10116.36</v>
      </c>
    </row>
    <row r="23" spans="2:6" ht="12">
      <c r="B23" s="13" t="s">
        <v>21</v>
      </c>
      <c r="C23" s="13"/>
      <c r="D23" s="17">
        <v>0</v>
      </c>
      <c r="E23" s="6"/>
      <c r="F23" s="6">
        <f t="shared" si="0"/>
        <v>0</v>
      </c>
    </row>
    <row r="24" spans="2:6" ht="16.5" customHeight="1">
      <c r="B24" s="12" t="s">
        <v>11</v>
      </c>
      <c r="C24" s="12"/>
      <c r="D24" s="17">
        <v>0</v>
      </c>
      <c r="E24" s="6"/>
      <c r="F24" s="6">
        <f t="shared" si="0"/>
        <v>0</v>
      </c>
    </row>
    <row r="25" spans="2:6" ht="36">
      <c r="B25" s="10" t="s">
        <v>17</v>
      </c>
      <c r="C25" s="10"/>
      <c r="D25" s="18">
        <f>D26+D27</f>
        <v>31045</v>
      </c>
      <c r="E25" s="6">
        <f>SUM(E26:E27)</f>
        <v>0</v>
      </c>
      <c r="F25" s="6">
        <f t="shared" si="0"/>
        <v>31045</v>
      </c>
    </row>
    <row r="26" spans="2:6" ht="24">
      <c r="B26" s="13" t="s">
        <v>14</v>
      </c>
      <c r="C26" s="13"/>
      <c r="D26" s="17">
        <v>22030</v>
      </c>
      <c r="E26" s="6"/>
      <c r="F26" s="6">
        <f t="shared" si="0"/>
        <v>22030</v>
      </c>
    </row>
    <row r="27" spans="2:6" ht="23.25" customHeight="1">
      <c r="B27" s="13" t="s">
        <v>15</v>
      </c>
      <c r="C27" s="13"/>
      <c r="D27" s="17">
        <v>9015</v>
      </c>
      <c r="E27" s="6"/>
      <c r="F27" s="6">
        <f t="shared" si="0"/>
        <v>9015</v>
      </c>
    </row>
    <row r="28" spans="2:6" ht="12">
      <c r="B28" s="11" t="s">
        <v>32</v>
      </c>
      <c r="C28" s="11"/>
      <c r="D28" s="18">
        <f>D29+D30+D31</f>
        <v>18324.240000000002</v>
      </c>
      <c r="E28" s="6"/>
      <c r="F28" s="6">
        <f t="shared" si="0"/>
        <v>18324.240000000002</v>
      </c>
    </row>
    <row r="29" spans="2:6" ht="12">
      <c r="B29" s="12" t="s">
        <v>13</v>
      </c>
      <c r="C29" s="12"/>
      <c r="D29" s="17">
        <v>600.4</v>
      </c>
      <c r="E29" s="6"/>
      <c r="F29" s="6">
        <f t="shared" si="0"/>
        <v>600.4</v>
      </c>
    </row>
    <row r="30" spans="2:6" ht="24">
      <c r="B30" s="13" t="s">
        <v>33</v>
      </c>
      <c r="C30" s="13"/>
      <c r="D30" s="17">
        <v>17723.84</v>
      </c>
      <c r="E30" s="6"/>
      <c r="F30" s="6">
        <f t="shared" si="0"/>
        <v>17723.84</v>
      </c>
    </row>
    <row r="31" spans="2:6" ht="12">
      <c r="B31" s="13" t="s">
        <v>23</v>
      </c>
      <c r="C31" s="13"/>
      <c r="D31" s="17">
        <v>0</v>
      </c>
      <c r="E31" s="6"/>
      <c r="F31" s="6">
        <f t="shared" si="0"/>
        <v>0</v>
      </c>
    </row>
    <row r="32" spans="2:6" ht="12">
      <c r="B32" s="11" t="s">
        <v>55</v>
      </c>
      <c r="C32" s="11"/>
      <c r="D32" s="17">
        <f>1509.47+2106.84+1756.56</f>
        <v>5372.8700000000008</v>
      </c>
      <c r="E32" s="6"/>
      <c r="F32" s="6">
        <f t="shared" si="0"/>
        <v>5372.8700000000008</v>
      </c>
    </row>
    <row r="33" spans="2:6" ht="12">
      <c r="B33" s="11" t="s">
        <v>54</v>
      </c>
      <c r="C33" s="11"/>
      <c r="D33" s="17">
        <v>4618.6400000000003</v>
      </c>
      <c r="E33" s="6"/>
      <c r="F33" s="6"/>
    </row>
    <row r="34" spans="2:6" ht="12">
      <c r="B34" s="11" t="s">
        <v>20</v>
      </c>
      <c r="C34" s="11"/>
      <c r="D34" s="17">
        <v>961.6</v>
      </c>
      <c r="E34" s="6"/>
      <c r="F34" s="6">
        <f t="shared" si="0"/>
        <v>961.6</v>
      </c>
    </row>
    <row r="35" spans="2:6" ht="12">
      <c r="B35" s="11" t="s">
        <v>12</v>
      </c>
      <c r="C35" s="11"/>
      <c r="D35" s="17">
        <v>5912.34</v>
      </c>
      <c r="E35" s="6"/>
      <c r="F35" s="6">
        <f t="shared" si="0"/>
        <v>5912.34</v>
      </c>
    </row>
    <row r="36" spans="2:6" ht="24" customHeight="1">
      <c r="B36" s="10" t="s">
        <v>24</v>
      </c>
      <c r="C36" s="10"/>
      <c r="D36" s="17">
        <v>5157</v>
      </c>
      <c r="E36" s="6"/>
      <c r="F36" s="6">
        <f t="shared" si="0"/>
        <v>5157</v>
      </c>
    </row>
    <row r="37" spans="2:6" ht="18" customHeight="1">
      <c r="B37" s="10" t="s">
        <v>26</v>
      </c>
      <c r="C37" s="10"/>
      <c r="D37" s="17">
        <v>1200</v>
      </c>
      <c r="E37" s="6"/>
      <c r="F37" s="6">
        <f t="shared" si="0"/>
        <v>1200</v>
      </c>
    </row>
    <row r="38" spans="2:6" ht="15.75" customHeight="1">
      <c r="B38" s="10" t="s">
        <v>27</v>
      </c>
      <c r="C38" s="10"/>
      <c r="D38" s="17">
        <v>400</v>
      </c>
      <c r="E38" s="6"/>
      <c r="F38" s="6">
        <f t="shared" si="0"/>
        <v>400</v>
      </c>
    </row>
    <row r="39" spans="2:6" ht="12" customHeight="1">
      <c r="B39" s="11" t="s">
        <v>36</v>
      </c>
      <c r="C39" s="11"/>
      <c r="D39" s="18">
        <f>D20-D21</f>
        <v>29764.449999999997</v>
      </c>
      <c r="E39" s="6">
        <f>E18-(E21+E25+E35+E29+E30+E31+E36)</f>
        <v>0</v>
      </c>
      <c r="F39" s="6">
        <f t="shared" si="0"/>
        <v>29764.449999999997</v>
      </c>
    </row>
    <row r="40" spans="2:6" ht="15" customHeight="1">
      <c r="B40" s="11" t="s">
        <v>39</v>
      </c>
      <c r="C40" s="11">
        <v>-48355.94</v>
      </c>
      <c r="D40" s="17">
        <f>D39+C40</f>
        <v>-18591.490000000005</v>
      </c>
      <c r="E40" s="6"/>
      <c r="F40" s="6">
        <f t="shared" si="0"/>
        <v>-18591.490000000005</v>
      </c>
    </row>
    <row r="41" spans="2:6" ht="12">
      <c r="B41" s="11" t="s">
        <v>28</v>
      </c>
      <c r="C41" s="11">
        <v>20465.849999999999</v>
      </c>
      <c r="D41" s="17">
        <f>D16-D17+C41</f>
        <v>23154.879999999997</v>
      </c>
      <c r="E41" s="6"/>
      <c r="F41" s="6">
        <f t="shared" si="0"/>
        <v>23154.879999999997</v>
      </c>
    </row>
    <row r="42" spans="2:6" ht="11.25" customHeight="1">
      <c r="B42" s="11" t="s">
        <v>29</v>
      </c>
      <c r="C42" s="11">
        <v>106708.3</v>
      </c>
      <c r="D42" s="17">
        <v>141476</v>
      </c>
      <c r="E42" s="6"/>
      <c r="F42" s="6">
        <f t="shared" si="0"/>
        <v>141476</v>
      </c>
    </row>
    <row r="43" spans="2:6" ht="54" customHeight="1">
      <c r="B43" s="14" t="s">
        <v>22</v>
      </c>
      <c r="C43" s="14"/>
      <c r="E43" s="34"/>
      <c r="F43" s="35"/>
    </row>
  </sheetData>
  <mergeCells count="17">
    <mergeCell ref="E43:F43"/>
    <mergeCell ref="E11:F11"/>
    <mergeCell ref="E12:F12"/>
    <mergeCell ref="B12:D12"/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3"/>
  <sheetViews>
    <sheetView topLeftCell="A22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7.28515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41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2429.3000000000002</v>
      </c>
      <c r="F7" s="30"/>
    </row>
    <row r="8" spans="2:9" ht="11.25" customHeight="1">
      <c r="B8" s="24" t="s">
        <v>2</v>
      </c>
      <c r="C8" s="25"/>
      <c r="D8" s="26"/>
      <c r="E8" s="29">
        <v>0</v>
      </c>
      <c r="F8" s="30"/>
    </row>
    <row r="9" spans="2:9" ht="11.25" customHeight="1">
      <c r="B9" s="24" t="s">
        <v>3</v>
      </c>
      <c r="C9" s="25"/>
      <c r="D9" s="26"/>
      <c r="E9" s="29">
        <v>712.9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19</v>
      </c>
      <c r="C11" s="25"/>
      <c r="D11" s="26"/>
      <c r="E11" s="29">
        <v>123</v>
      </c>
      <c r="F11" s="30"/>
    </row>
    <row r="12" spans="2:9" ht="25.5" customHeight="1" thickBot="1">
      <c r="B12" s="38" t="s">
        <v>5</v>
      </c>
      <c r="C12" s="39"/>
      <c r="D12" s="40"/>
      <c r="E12" s="36">
        <v>13.6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40</v>
      </c>
      <c r="D14" s="7" t="s">
        <v>6</v>
      </c>
      <c r="E14" s="7" t="s">
        <v>7</v>
      </c>
      <c r="F14" s="9" t="s">
        <v>16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/>
      <c r="E16" s="6"/>
      <c r="F16" s="6">
        <f>D16+E16</f>
        <v>0</v>
      </c>
    </row>
    <row r="17" spans="2:6" ht="12">
      <c r="B17" s="11" t="s">
        <v>9</v>
      </c>
      <c r="C17" s="11"/>
      <c r="D17" s="17"/>
      <c r="E17" s="6"/>
      <c r="F17" s="6">
        <f t="shared" ref="F17:F42" si="0">D17+E17</f>
        <v>0</v>
      </c>
    </row>
    <row r="18" spans="2:6" ht="21">
      <c r="B18" s="15" t="s">
        <v>31</v>
      </c>
      <c r="C18" s="15"/>
      <c r="D18" s="17"/>
      <c r="E18" s="6"/>
      <c r="F18" s="6">
        <f t="shared" si="0"/>
        <v>0</v>
      </c>
    </row>
    <row r="19" spans="2:6">
      <c r="B19" s="15" t="s">
        <v>30</v>
      </c>
      <c r="C19" s="15"/>
      <c r="D19" s="17"/>
      <c r="E19" s="6"/>
      <c r="F19" s="6">
        <f t="shared" si="0"/>
        <v>0</v>
      </c>
    </row>
    <row r="20" spans="2:6">
      <c r="B20" s="15" t="s">
        <v>37</v>
      </c>
      <c r="C20" s="15"/>
      <c r="D20" s="18">
        <f>D17+D18+D19</f>
        <v>0</v>
      </c>
      <c r="E20" s="6"/>
      <c r="F20" s="6"/>
    </row>
    <row r="21" spans="2:6" ht="14.25" customHeight="1">
      <c r="B21" s="11" t="s">
        <v>10</v>
      </c>
      <c r="C21" s="11"/>
      <c r="D21" s="18">
        <f>D22+D23+D24+D25+D28+D32+D34+D36+D35+D37+D38+D33</f>
        <v>0</v>
      </c>
      <c r="E21" s="6">
        <f>SUM(E22:E24)</f>
        <v>0</v>
      </c>
      <c r="F21" s="6">
        <f t="shared" si="0"/>
        <v>0</v>
      </c>
    </row>
    <row r="22" spans="2:6" ht="14.25" customHeight="1">
      <c r="B22" s="13" t="s">
        <v>25</v>
      </c>
      <c r="C22" s="13"/>
      <c r="D22" s="17"/>
      <c r="E22" s="6"/>
      <c r="F22" s="6">
        <f t="shared" si="0"/>
        <v>0</v>
      </c>
    </row>
    <row r="23" spans="2:6" ht="12">
      <c r="B23" s="13" t="s">
        <v>21</v>
      </c>
      <c r="C23" s="13"/>
      <c r="D23" s="17"/>
      <c r="E23" s="6"/>
      <c r="F23" s="6">
        <f t="shared" si="0"/>
        <v>0</v>
      </c>
    </row>
    <row r="24" spans="2:6" ht="16.5" customHeight="1">
      <c r="B24" s="12" t="s">
        <v>11</v>
      </c>
      <c r="C24" s="12"/>
      <c r="D24" s="17"/>
      <c r="E24" s="6"/>
      <c r="F24" s="6">
        <f t="shared" si="0"/>
        <v>0</v>
      </c>
    </row>
    <row r="25" spans="2:6" ht="36">
      <c r="B25" s="10" t="s">
        <v>17</v>
      </c>
      <c r="C25" s="10"/>
      <c r="D25" s="18">
        <f>D26+D27</f>
        <v>0</v>
      </c>
      <c r="E25" s="6">
        <f>SUM(E26:E27)</f>
        <v>0</v>
      </c>
      <c r="F25" s="6">
        <f t="shared" si="0"/>
        <v>0</v>
      </c>
    </row>
    <row r="26" spans="2:6" ht="24">
      <c r="B26" s="13" t="s">
        <v>14</v>
      </c>
      <c r="C26" s="13"/>
      <c r="D26" s="17"/>
      <c r="E26" s="6"/>
      <c r="F26" s="6">
        <f t="shared" si="0"/>
        <v>0</v>
      </c>
    </row>
    <row r="27" spans="2:6" ht="23.25" customHeight="1">
      <c r="B27" s="13" t="s">
        <v>15</v>
      </c>
      <c r="C27" s="13"/>
      <c r="D27" s="17"/>
      <c r="E27" s="6"/>
      <c r="F27" s="6">
        <f t="shared" si="0"/>
        <v>0</v>
      </c>
    </row>
    <row r="28" spans="2:6" ht="12">
      <c r="B28" s="11" t="s">
        <v>32</v>
      </c>
      <c r="C28" s="11"/>
      <c r="D28" s="18">
        <f>D29+D30+D31</f>
        <v>0</v>
      </c>
      <c r="E28" s="6"/>
      <c r="F28" s="6">
        <f t="shared" si="0"/>
        <v>0</v>
      </c>
    </row>
    <row r="29" spans="2:6" ht="12">
      <c r="B29" s="12" t="s">
        <v>13</v>
      </c>
      <c r="C29" s="12"/>
      <c r="D29" s="17"/>
      <c r="E29" s="6"/>
      <c r="F29" s="6">
        <f t="shared" si="0"/>
        <v>0</v>
      </c>
    </row>
    <row r="30" spans="2:6" ht="24">
      <c r="B30" s="13" t="s">
        <v>33</v>
      </c>
      <c r="C30" s="13"/>
      <c r="D30" s="17"/>
      <c r="E30" s="6"/>
      <c r="F30" s="6">
        <f t="shared" si="0"/>
        <v>0</v>
      </c>
    </row>
    <row r="31" spans="2:6" ht="12">
      <c r="B31" s="13" t="s">
        <v>23</v>
      </c>
      <c r="C31" s="13"/>
      <c r="D31" s="17"/>
      <c r="E31" s="6"/>
      <c r="F31" s="6">
        <f t="shared" si="0"/>
        <v>0</v>
      </c>
    </row>
    <row r="32" spans="2:6" ht="12">
      <c r="B32" s="11" t="s">
        <v>55</v>
      </c>
      <c r="C32" s="11"/>
      <c r="D32" s="17"/>
      <c r="E32" s="6"/>
      <c r="F32" s="6">
        <f t="shared" si="0"/>
        <v>0</v>
      </c>
    </row>
    <row r="33" spans="2:6" ht="12">
      <c r="B33" s="11" t="s">
        <v>54</v>
      </c>
      <c r="C33" s="11"/>
      <c r="D33" s="17"/>
      <c r="E33" s="6"/>
      <c r="F33" s="6"/>
    </row>
    <row r="34" spans="2:6" ht="12">
      <c r="B34" s="11" t="s">
        <v>20</v>
      </c>
      <c r="C34" s="11"/>
      <c r="D34" s="17"/>
      <c r="E34" s="6"/>
      <c r="F34" s="6">
        <f t="shared" si="0"/>
        <v>0</v>
      </c>
    </row>
    <row r="35" spans="2:6" ht="12">
      <c r="B35" s="11" t="s">
        <v>12</v>
      </c>
      <c r="C35" s="11"/>
      <c r="D35" s="17"/>
      <c r="E35" s="6"/>
      <c r="F35" s="6">
        <f t="shared" si="0"/>
        <v>0</v>
      </c>
    </row>
    <row r="36" spans="2:6" ht="24" customHeight="1">
      <c r="B36" s="10" t="s">
        <v>24</v>
      </c>
      <c r="C36" s="10"/>
      <c r="D36" s="17"/>
      <c r="E36" s="6"/>
      <c r="F36" s="6">
        <f t="shared" si="0"/>
        <v>0</v>
      </c>
    </row>
    <row r="37" spans="2:6" ht="18" customHeight="1">
      <c r="B37" s="10" t="s">
        <v>26</v>
      </c>
      <c r="C37" s="10"/>
      <c r="D37" s="17"/>
      <c r="E37" s="6"/>
      <c r="F37" s="6">
        <f t="shared" si="0"/>
        <v>0</v>
      </c>
    </row>
    <row r="38" spans="2:6" ht="15.75" customHeight="1">
      <c r="B38" s="10" t="s">
        <v>27</v>
      </c>
      <c r="C38" s="10"/>
      <c r="D38" s="17"/>
      <c r="E38" s="6"/>
      <c r="F38" s="6">
        <f t="shared" si="0"/>
        <v>0</v>
      </c>
    </row>
    <row r="39" spans="2:6" ht="12" customHeight="1">
      <c r="B39" s="11" t="s">
        <v>38</v>
      </c>
      <c r="C39" s="11"/>
      <c r="D39" s="18">
        <f>D20-D21</f>
        <v>0</v>
      </c>
      <c r="E39" s="6">
        <f>E18-(E21+E25+E35+E29+E30+E31+E36)</f>
        <v>0</v>
      </c>
      <c r="F39" s="6">
        <f t="shared" si="0"/>
        <v>0</v>
      </c>
    </row>
    <row r="40" spans="2:6" ht="15" customHeight="1">
      <c r="B40" s="11" t="s">
        <v>39</v>
      </c>
      <c r="C40" s="19">
        <f>'1 квартал '!D40</f>
        <v>-18591.490000000005</v>
      </c>
      <c r="D40" s="17"/>
      <c r="E40" s="6"/>
      <c r="F40" s="6">
        <f t="shared" si="0"/>
        <v>0</v>
      </c>
    </row>
    <row r="41" spans="2:6" ht="12">
      <c r="B41" s="11" t="s">
        <v>28</v>
      </c>
      <c r="C41" s="19">
        <f>'1 квартал '!D41</f>
        <v>23154.879999999997</v>
      </c>
      <c r="D41" s="17"/>
      <c r="E41" s="6"/>
      <c r="F41" s="6">
        <f t="shared" si="0"/>
        <v>0</v>
      </c>
    </row>
    <row r="42" spans="2:6" ht="11.25" customHeight="1">
      <c r="B42" s="11" t="s">
        <v>29</v>
      </c>
      <c r="C42" s="19">
        <f>'1 квартал '!D42</f>
        <v>141476</v>
      </c>
      <c r="D42" s="17"/>
      <c r="E42" s="6"/>
      <c r="F42" s="6">
        <f t="shared" si="0"/>
        <v>0</v>
      </c>
    </row>
    <row r="43" spans="2:6" ht="54" customHeight="1">
      <c r="B43" s="14" t="s">
        <v>22</v>
      </c>
      <c r="C43" s="14"/>
      <c r="E43" s="34"/>
      <c r="F43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3:F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topLeftCell="A19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7.28515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45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2429.3000000000002</v>
      </c>
      <c r="F7" s="30"/>
    </row>
    <row r="8" spans="2:9" ht="11.25" customHeight="1">
      <c r="B8" s="24" t="s">
        <v>2</v>
      </c>
      <c r="C8" s="25"/>
      <c r="D8" s="26"/>
      <c r="E8" s="29">
        <v>0</v>
      </c>
      <c r="F8" s="30"/>
    </row>
    <row r="9" spans="2:9" ht="11.25" customHeight="1">
      <c r="B9" s="24" t="s">
        <v>3</v>
      </c>
      <c r="C9" s="25"/>
      <c r="D9" s="26"/>
      <c r="E9" s="29">
        <v>712.9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19</v>
      </c>
      <c r="C11" s="25"/>
      <c r="D11" s="26"/>
      <c r="E11" s="29">
        <v>123</v>
      </c>
      <c r="F11" s="30"/>
    </row>
    <row r="12" spans="2:9" ht="25.5" customHeight="1" thickBot="1">
      <c r="B12" s="38" t="s">
        <v>5</v>
      </c>
      <c r="C12" s="39"/>
      <c r="D12" s="40"/>
      <c r="E12" s="36">
        <v>13.6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44</v>
      </c>
      <c r="D14" s="7" t="s">
        <v>6</v>
      </c>
      <c r="E14" s="7" t="s">
        <v>7</v>
      </c>
      <c r="F14" s="9" t="s">
        <v>16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/>
      <c r="E16" s="6"/>
      <c r="F16" s="6">
        <f>D16+E16</f>
        <v>0</v>
      </c>
    </row>
    <row r="17" spans="2:6" ht="12">
      <c r="B17" s="11" t="s">
        <v>9</v>
      </c>
      <c r="C17" s="11"/>
      <c r="D17" s="17"/>
      <c r="E17" s="6"/>
      <c r="F17" s="6">
        <f t="shared" ref="F17:F42" si="0">D17+E17</f>
        <v>0</v>
      </c>
    </row>
    <row r="18" spans="2:6" ht="21">
      <c r="B18" s="15" t="s">
        <v>31</v>
      </c>
      <c r="C18" s="15"/>
      <c r="D18" s="17"/>
      <c r="E18" s="6"/>
      <c r="F18" s="6">
        <f t="shared" si="0"/>
        <v>0</v>
      </c>
    </row>
    <row r="19" spans="2:6">
      <c r="B19" s="15" t="s">
        <v>30</v>
      </c>
      <c r="C19" s="15"/>
      <c r="D19" s="17"/>
      <c r="E19" s="6"/>
      <c r="F19" s="6">
        <f t="shared" si="0"/>
        <v>0</v>
      </c>
    </row>
    <row r="20" spans="2:6">
      <c r="B20" s="15" t="s">
        <v>37</v>
      </c>
      <c r="C20" s="15"/>
      <c r="D20" s="18">
        <f>D17+D18+D19</f>
        <v>0</v>
      </c>
      <c r="E20" s="6"/>
      <c r="F20" s="6"/>
    </row>
    <row r="21" spans="2:6" ht="14.25" customHeight="1">
      <c r="B21" s="11" t="s">
        <v>10</v>
      </c>
      <c r="C21" s="11"/>
      <c r="D21" s="18">
        <f>D22+D23+D24+D25+D28+D32+D34+D36+D35+D37+D38+D33</f>
        <v>0</v>
      </c>
      <c r="E21" s="6">
        <f>SUM(E22:E24)</f>
        <v>0</v>
      </c>
      <c r="F21" s="6">
        <f t="shared" si="0"/>
        <v>0</v>
      </c>
    </row>
    <row r="22" spans="2:6" ht="14.25" customHeight="1">
      <c r="B22" s="13" t="s">
        <v>25</v>
      </c>
      <c r="C22" s="13"/>
      <c r="D22" s="17"/>
      <c r="E22" s="6"/>
      <c r="F22" s="6">
        <f t="shared" si="0"/>
        <v>0</v>
      </c>
    </row>
    <row r="23" spans="2:6" ht="12">
      <c r="B23" s="13" t="s">
        <v>21</v>
      </c>
      <c r="C23" s="13"/>
      <c r="D23" s="17"/>
      <c r="E23" s="6"/>
      <c r="F23" s="6">
        <f t="shared" si="0"/>
        <v>0</v>
      </c>
    </row>
    <row r="24" spans="2:6" ht="16.5" customHeight="1">
      <c r="B24" s="12" t="s">
        <v>11</v>
      </c>
      <c r="C24" s="12"/>
      <c r="D24" s="17"/>
      <c r="E24" s="6"/>
      <c r="F24" s="6">
        <f t="shared" si="0"/>
        <v>0</v>
      </c>
    </row>
    <row r="25" spans="2:6" ht="36">
      <c r="B25" s="10" t="s">
        <v>17</v>
      </c>
      <c r="C25" s="10"/>
      <c r="D25" s="18">
        <f>D26+D27</f>
        <v>0</v>
      </c>
      <c r="E25" s="6">
        <f>SUM(E26:E27)</f>
        <v>0</v>
      </c>
      <c r="F25" s="6">
        <f t="shared" si="0"/>
        <v>0</v>
      </c>
    </row>
    <row r="26" spans="2:6" ht="24">
      <c r="B26" s="13" t="s">
        <v>14</v>
      </c>
      <c r="C26" s="13"/>
      <c r="D26" s="17"/>
      <c r="E26" s="6"/>
      <c r="F26" s="6">
        <f t="shared" si="0"/>
        <v>0</v>
      </c>
    </row>
    <row r="27" spans="2:6" ht="23.25" customHeight="1">
      <c r="B27" s="13" t="s">
        <v>15</v>
      </c>
      <c r="C27" s="13"/>
      <c r="D27" s="17"/>
      <c r="E27" s="6"/>
      <c r="F27" s="6">
        <f t="shared" si="0"/>
        <v>0</v>
      </c>
    </row>
    <row r="28" spans="2:6" ht="12">
      <c r="B28" s="11" t="s">
        <v>32</v>
      </c>
      <c r="C28" s="11"/>
      <c r="D28" s="18">
        <f>D29+D30+D31</f>
        <v>0</v>
      </c>
      <c r="E28" s="6"/>
      <c r="F28" s="6">
        <f t="shared" si="0"/>
        <v>0</v>
      </c>
    </row>
    <row r="29" spans="2:6" ht="12">
      <c r="B29" s="12" t="s">
        <v>13</v>
      </c>
      <c r="C29" s="12"/>
      <c r="D29" s="17"/>
      <c r="E29" s="6"/>
      <c r="F29" s="6">
        <f t="shared" si="0"/>
        <v>0</v>
      </c>
    </row>
    <row r="30" spans="2:6" ht="24">
      <c r="B30" s="13" t="s">
        <v>33</v>
      </c>
      <c r="C30" s="13"/>
      <c r="D30" s="17"/>
      <c r="E30" s="6"/>
      <c r="F30" s="6">
        <f t="shared" si="0"/>
        <v>0</v>
      </c>
    </row>
    <row r="31" spans="2:6" ht="12">
      <c r="B31" s="13" t="s">
        <v>23</v>
      </c>
      <c r="C31" s="13"/>
      <c r="D31" s="17"/>
      <c r="E31" s="6"/>
      <c r="F31" s="6">
        <f t="shared" si="0"/>
        <v>0</v>
      </c>
    </row>
    <row r="32" spans="2:6" ht="12">
      <c r="B32" s="11" t="s">
        <v>55</v>
      </c>
      <c r="C32" s="11"/>
      <c r="D32" s="17"/>
      <c r="E32" s="6"/>
      <c r="F32" s="6">
        <f t="shared" si="0"/>
        <v>0</v>
      </c>
    </row>
    <row r="33" spans="2:6" ht="12">
      <c r="B33" s="11" t="s">
        <v>54</v>
      </c>
      <c r="C33" s="11"/>
      <c r="D33" s="17"/>
      <c r="E33" s="6"/>
      <c r="F33" s="6"/>
    </row>
    <row r="34" spans="2:6" ht="12">
      <c r="B34" s="11" t="s">
        <v>20</v>
      </c>
      <c r="C34" s="11"/>
      <c r="D34" s="17"/>
      <c r="E34" s="6"/>
      <c r="F34" s="6">
        <f t="shared" si="0"/>
        <v>0</v>
      </c>
    </row>
    <row r="35" spans="2:6" ht="12">
      <c r="B35" s="11" t="s">
        <v>12</v>
      </c>
      <c r="C35" s="11"/>
      <c r="D35" s="17"/>
      <c r="E35" s="6"/>
      <c r="F35" s="6">
        <f t="shared" si="0"/>
        <v>0</v>
      </c>
    </row>
    <row r="36" spans="2:6" ht="24" customHeight="1">
      <c r="B36" s="10" t="s">
        <v>24</v>
      </c>
      <c r="C36" s="10"/>
      <c r="D36" s="17"/>
      <c r="E36" s="6"/>
      <c r="F36" s="6">
        <f t="shared" si="0"/>
        <v>0</v>
      </c>
    </row>
    <row r="37" spans="2:6" ht="18" customHeight="1">
      <c r="B37" s="10" t="s">
        <v>26</v>
      </c>
      <c r="C37" s="10"/>
      <c r="D37" s="17"/>
      <c r="E37" s="6"/>
      <c r="F37" s="6">
        <f t="shared" si="0"/>
        <v>0</v>
      </c>
    </row>
    <row r="38" spans="2:6" ht="15.75" customHeight="1">
      <c r="B38" s="10" t="s">
        <v>27</v>
      </c>
      <c r="C38" s="10"/>
      <c r="D38" s="17"/>
      <c r="E38" s="6"/>
      <c r="F38" s="6">
        <f t="shared" si="0"/>
        <v>0</v>
      </c>
    </row>
    <row r="39" spans="2:6" ht="12" customHeight="1">
      <c r="B39" s="11" t="s">
        <v>42</v>
      </c>
      <c r="C39" s="11"/>
      <c r="D39" s="18">
        <f>D20-D21</f>
        <v>0</v>
      </c>
      <c r="E39" s="6">
        <f>E18-(E21+E25+E35+E29+E30+E31+E36)</f>
        <v>0</v>
      </c>
      <c r="F39" s="6">
        <f t="shared" si="0"/>
        <v>0</v>
      </c>
    </row>
    <row r="40" spans="2:6" ht="15" customHeight="1">
      <c r="B40" s="11" t="s">
        <v>43</v>
      </c>
      <c r="C40" s="19">
        <f>'2 квартал'!D40</f>
        <v>0</v>
      </c>
      <c r="D40" s="17"/>
      <c r="E40" s="6"/>
      <c r="F40" s="6">
        <f t="shared" si="0"/>
        <v>0</v>
      </c>
    </row>
    <row r="41" spans="2:6" ht="12">
      <c r="B41" s="11" t="s">
        <v>28</v>
      </c>
      <c r="C41" s="19">
        <f>'2 квартал'!D41</f>
        <v>0</v>
      </c>
      <c r="D41" s="17"/>
      <c r="E41" s="6"/>
      <c r="F41" s="6">
        <f t="shared" si="0"/>
        <v>0</v>
      </c>
    </row>
    <row r="42" spans="2:6" ht="11.25" customHeight="1">
      <c r="B42" s="11" t="s">
        <v>29</v>
      </c>
      <c r="C42" s="19">
        <f>'2 квартал'!D42</f>
        <v>0</v>
      </c>
      <c r="D42" s="17"/>
      <c r="E42" s="6"/>
      <c r="F42" s="6">
        <f t="shared" si="0"/>
        <v>0</v>
      </c>
    </row>
    <row r="43" spans="2:6" ht="54" customHeight="1">
      <c r="B43" s="14" t="s">
        <v>22</v>
      </c>
      <c r="C43" s="14"/>
      <c r="E43" s="34"/>
      <c r="F43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3:F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3"/>
  <sheetViews>
    <sheetView topLeftCell="A19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7.28515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49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2429.3000000000002</v>
      </c>
      <c r="F7" s="30"/>
    </row>
    <row r="8" spans="2:9" ht="11.25" customHeight="1">
      <c r="B8" s="24" t="s">
        <v>2</v>
      </c>
      <c r="C8" s="25"/>
      <c r="D8" s="26"/>
      <c r="E8" s="29">
        <v>0</v>
      </c>
      <c r="F8" s="30"/>
    </row>
    <row r="9" spans="2:9" ht="11.25" customHeight="1">
      <c r="B9" s="24" t="s">
        <v>3</v>
      </c>
      <c r="C9" s="25"/>
      <c r="D9" s="26"/>
      <c r="E9" s="29">
        <v>712.9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19</v>
      </c>
      <c r="C11" s="25"/>
      <c r="D11" s="26"/>
      <c r="E11" s="29">
        <v>123</v>
      </c>
      <c r="F11" s="30"/>
    </row>
    <row r="12" spans="2:9" ht="25.5" customHeight="1" thickBot="1">
      <c r="B12" s="38" t="s">
        <v>5</v>
      </c>
      <c r="C12" s="39"/>
      <c r="D12" s="40"/>
      <c r="E12" s="36">
        <v>13.6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48</v>
      </c>
      <c r="D14" s="7" t="s">
        <v>6</v>
      </c>
      <c r="E14" s="7" t="s">
        <v>7</v>
      </c>
      <c r="F14" s="9" t="s">
        <v>16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/>
      <c r="E16" s="6"/>
      <c r="F16" s="6">
        <f>D16+E16</f>
        <v>0</v>
      </c>
    </row>
    <row r="17" spans="2:6" ht="12">
      <c r="B17" s="11" t="s">
        <v>9</v>
      </c>
      <c r="C17" s="11"/>
      <c r="D17" s="17"/>
      <c r="E17" s="6"/>
      <c r="F17" s="6">
        <f t="shared" ref="F17:F42" si="0">D17+E17</f>
        <v>0</v>
      </c>
    </row>
    <row r="18" spans="2:6" ht="21">
      <c r="B18" s="15" t="s">
        <v>31</v>
      </c>
      <c r="C18" s="15"/>
      <c r="D18" s="17"/>
      <c r="E18" s="6"/>
      <c r="F18" s="6">
        <f t="shared" si="0"/>
        <v>0</v>
      </c>
    </row>
    <row r="19" spans="2:6">
      <c r="B19" s="15" t="s">
        <v>30</v>
      </c>
      <c r="C19" s="15"/>
      <c r="D19" s="17"/>
      <c r="E19" s="6"/>
      <c r="F19" s="6">
        <f t="shared" si="0"/>
        <v>0</v>
      </c>
    </row>
    <row r="20" spans="2:6">
      <c r="B20" s="15" t="s">
        <v>37</v>
      </c>
      <c r="C20" s="15"/>
      <c r="D20" s="18">
        <f>D17+D18+D19</f>
        <v>0</v>
      </c>
      <c r="E20" s="6"/>
      <c r="F20" s="6"/>
    </row>
    <row r="21" spans="2:6" ht="14.25" customHeight="1">
      <c r="B21" s="11" t="s">
        <v>10</v>
      </c>
      <c r="C21" s="11"/>
      <c r="D21" s="18">
        <f>D22+D23+D24+D25+D28+D32+D34+D36+D35+D37+D38+D33</f>
        <v>0</v>
      </c>
      <c r="E21" s="6">
        <f>SUM(E22:E24)</f>
        <v>0</v>
      </c>
      <c r="F21" s="6">
        <f t="shared" si="0"/>
        <v>0</v>
      </c>
    </row>
    <row r="22" spans="2:6" ht="14.25" customHeight="1">
      <c r="B22" s="13" t="s">
        <v>25</v>
      </c>
      <c r="C22" s="13"/>
      <c r="D22" s="17"/>
      <c r="E22" s="6"/>
      <c r="F22" s="6">
        <f t="shared" si="0"/>
        <v>0</v>
      </c>
    </row>
    <row r="23" spans="2:6" ht="12">
      <c r="B23" s="13" t="s">
        <v>21</v>
      </c>
      <c r="C23" s="13"/>
      <c r="D23" s="17"/>
      <c r="E23" s="6"/>
      <c r="F23" s="6">
        <f t="shared" si="0"/>
        <v>0</v>
      </c>
    </row>
    <row r="24" spans="2:6" ht="16.5" customHeight="1">
      <c r="B24" s="12" t="s">
        <v>11</v>
      </c>
      <c r="C24" s="12"/>
      <c r="D24" s="17"/>
      <c r="E24" s="6"/>
      <c r="F24" s="6">
        <f t="shared" si="0"/>
        <v>0</v>
      </c>
    </row>
    <row r="25" spans="2:6" ht="36">
      <c r="B25" s="10" t="s">
        <v>17</v>
      </c>
      <c r="C25" s="10"/>
      <c r="D25" s="18">
        <f>D26+D27</f>
        <v>0</v>
      </c>
      <c r="E25" s="6">
        <f>SUM(E26:E27)</f>
        <v>0</v>
      </c>
      <c r="F25" s="6">
        <f t="shared" si="0"/>
        <v>0</v>
      </c>
    </row>
    <row r="26" spans="2:6" ht="24">
      <c r="B26" s="13" t="s">
        <v>14</v>
      </c>
      <c r="C26" s="13"/>
      <c r="D26" s="17"/>
      <c r="E26" s="6"/>
      <c r="F26" s="6">
        <f t="shared" si="0"/>
        <v>0</v>
      </c>
    </row>
    <row r="27" spans="2:6" ht="23.25" customHeight="1">
      <c r="B27" s="13" t="s">
        <v>15</v>
      </c>
      <c r="C27" s="13"/>
      <c r="D27" s="17"/>
      <c r="E27" s="6"/>
      <c r="F27" s="6">
        <f t="shared" si="0"/>
        <v>0</v>
      </c>
    </row>
    <row r="28" spans="2:6" ht="12">
      <c r="B28" s="11" t="s">
        <v>32</v>
      </c>
      <c r="C28" s="11"/>
      <c r="D28" s="18">
        <f>D29+D30+D31</f>
        <v>0</v>
      </c>
      <c r="E28" s="6"/>
      <c r="F28" s="6">
        <f t="shared" si="0"/>
        <v>0</v>
      </c>
    </row>
    <row r="29" spans="2:6" ht="12">
      <c r="B29" s="12" t="s">
        <v>13</v>
      </c>
      <c r="C29" s="12"/>
      <c r="D29" s="17"/>
      <c r="E29" s="6"/>
      <c r="F29" s="6">
        <f t="shared" si="0"/>
        <v>0</v>
      </c>
    </row>
    <row r="30" spans="2:6" ht="24">
      <c r="B30" s="13" t="s">
        <v>33</v>
      </c>
      <c r="C30" s="13"/>
      <c r="D30" s="17"/>
      <c r="E30" s="6"/>
      <c r="F30" s="6">
        <f t="shared" si="0"/>
        <v>0</v>
      </c>
    </row>
    <row r="31" spans="2:6" ht="12">
      <c r="B31" s="13" t="s">
        <v>23</v>
      </c>
      <c r="C31" s="13"/>
      <c r="D31" s="17"/>
      <c r="E31" s="6"/>
      <c r="F31" s="6">
        <f t="shared" si="0"/>
        <v>0</v>
      </c>
    </row>
    <row r="32" spans="2:6" ht="12">
      <c r="B32" s="11" t="s">
        <v>55</v>
      </c>
      <c r="C32" s="11"/>
      <c r="D32" s="17"/>
      <c r="E32" s="6"/>
      <c r="F32" s="6">
        <f t="shared" si="0"/>
        <v>0</v>
      </c>
    </row>
    <row r="33" spans="2:6" ht="12">
      <c r="B33" s="11" t="s">
        <v>54</v>
      </c>
      <c r="C33" s="11"/>
      <c r="D33" s="17"/>
      <c r="E33" s="6"/>
      <c r="F33" s="6"/>
    </row>
    <row r="34" spans="2:6" ht="12">
      <c r="B34" s="11" t="s">
        <v>20</v>
      </c>
      <c r="C34" s="11"/>
      <c r="D34" s="17"/>
      <c r="E34" s="6"/>
      <c r="F34" s="6">
        <f t="shared" si="0"/>
        <v>0</v>
      </c>
    </row>
    <row r="35" spans="2:6" ht="12">
      <c r="B35" s="11" t="s">
        <v>12</v>
      </c>
      <c r="C35" s="11"/>
      <c r="D35" s="17"/>
      <c r="E35" s="6"/>
      <c r="F35" s="6">
        <f t="shared" si="0"/>
        <v>0</v>
      </c>
    </row>
    <row r="36" spans="2:6" ht="24" customHeight="1">
      <c r="B36" s="10" t="s">
        <v>24</v>
      </c>
      <c r="C36" s="10"/>
      <c r="D36" s="17"/>
      <c r="E36" s="6"/>
      <c r="F36" s="6">
        <f t="shared" si="0"/>
        <v>0</v>
      </c>
    </row>
    <row r="37" spans="2:6" ht="18" customHeight="1">
      <c r="B37" s="10" t="s">
        <v>26</v>
      </c>
      <c r="C37" s="10"/>
      <c r="D37" s="17"/>
      <c r="E37" s="6"/>
      <c r="F37" s="6">
        <f t="shared" si="0"/>
        <v>0</v>
      </c>
    </row>
    <row r="38" spans="2:6" ht="15.75" customHeight="1">
      <c r="B38" s="10" t="s">
        <v>27</v>
      </c>
      <c r="C38" s="10"/>
      <c r="D38" s="17"/>
      <c r="E38" s="6"/>
      <c r="F38" s="6">
        <f t="shared" si="0"/>
        <v>0</v>
      </c>
    </row>
    <row r="39" spans="2:6" ht="12" customHeight="1">
      <c r="B39" s="11" t="s">
        <v>46</v>
      </c>
      <c r="C39" s="11"/>
      <c r="D39" s="18">
        <f>D20-D21</f>
        <v>0</v>
      </c>
      <c r="E39" s="6">
        <f>E18-(E21+E25+E35+E29+E30+E31+E36)</f>
        <v>0</v>
      </c>
      <c r="F39" s="6">
        <f t="shared" si="0"/>
        <v>0</v>
      </c>
    </row>
    <row r="40" spans="2:6" ht="15" customHeight="1">
      <c r="B40" s="11" t="s">
        <v>47</v>
      </c>
      <c r="C40" s="19">
        <f>'3 квартал '!D40</f>
        <v>0</v>
      </c>
      <c r="D40" s="17"/>
      <c r="E40" s="6"/>
      <c r="F40" s="6">
        <f t="shared" si="0"/>
        <v>0</v>
      </c>
    </row>
    <row r="41" spans="2:6" ht="12">
      <c r="B41" s="11" t="s">
        <v>28</v>
      </c>
      <c r="C41" s="19">
        <f>'3 квартал '!D41</f>
        <v>0</v>
      </c>
      <c r="D41" s="17"/>
      <c r="E41" s="6"/>
      <c r="F41" s="6">
        <f t="shared" si="0"/>
        <v>0</v>
      </c>
    </row>
    <row r="42" spans="2:6" ht="11.25" customHeight="1">
      <c r="B42" s="11" t="s">
        <v>29</v>
      </c>
      <c r="C42" s="19">
        <f>'3 квартал '!D42</f>
        <v>0</v>
      </c>
      <c r="D42" s="17"/>
      <c r="E42" s="6"/>
      <c r="F42" s="6">
        <f t="shared" si="0"/>
        <v>0</v>
      </c>
    </row>
    <row r="43" spans="2:6" ht="54" customHeight="1">
      <c r="B43" s="14" t="s">
        <v>22</v>
      </c>
      <c r="C43" s="14"/>
      <c r="E43" s="34"/>
      <c r="F43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3:F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topLeftCell="A19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7.28515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50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2429.3000000000002</v>
      </c>
      <c r="F7" s="30"/>
    </row>
    <row r="8" spans="2:9" ht="11.25" customHeight="1">
      <c r="B8" s="24" t="s">
        <v>2</v>
      </c>
      <c r="C8" s="25"/>
      <c r="D8" s="26"/>
      <c r="E8" s="29">
        <v>0</v>
      </c>
      <c r="F8" s="30"/>
    </row>
    <row r="9" spans="2:9" ht="11.25" customHeight="1">
      <c r="B9" s="24" t="s">
        <v>3</v>
      </c>
      <c r="C9" s="25"/>
      <c r="D9" s="26"/>
      <c r="E9" s="29">
        <v>712.9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19</v>
      </c>
      <c r="C11" s="25"/>
      <c r="D11" s="26"/>
      <c r="E11" s="29">
        <v>123</v>
      </c>
      <c r="F11" s="30"/>
    </row>
    <row r="12" spans="2:9" ht="25.5" customHeight="1" thickBot="1">
      <c r="B12" s="38" t="s">
        <v>5</v>
      </c>
      <c r="C12" s="39"/>
      <c r="D12" s="40"/>
      <c r="E12" s="36">
        <v>13.6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51</v>
      </c>
      <c r="D14" s="7" t="s">
        <v>6</v>
      </c>
      <c r="E14" s="7" t="s">
        <v>7</v>
      </c>
      <c r="F14" s="9" t="s">
        <v>16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'1 квартал '!D16+'2 квартал'!D16+'3 квартал '!D16+'4 квартал'!D16</f>
        <v>103139.94</v>
      </c>
      <c r="E16" s="6"/>
      <c r="F16" s="6">
        <f>D16+E16</f>
        <v>103139.94</v>
      </c>
    </row>
    <row r="17" spans="2:6" ht="12">
      <c r="B17" s="11" t="s">
        <v>9</v>
      </c>
      <c r="C17" s="11"/>
      <c r="D17" s="17">
        <f>'1 квартал '!D17+'2 квартал'!D17+'3 квартал '!D17+'4 квартал'!D17</f>
        <v>100450.91</v>
      </c>
      <c r="E17" s="6"/>
      <c r="F17" s="6">
        <f t="shared" ref="F17:F42" si="0">D17+E17</f>
        <v>100450.91</v>
      </c>
    </row>
    <row r="18" spans="2:6" ht="21">
      <c r="B18" s="15" t="s">
        <v>31</v>
      </c>
      <c r="C18" s="15"/>
      <c r="D18" s="17">
        <f>'1 квартал '!D18+'2 квартал'!D18+'3 квартал '!D18+'4 квартал'!D18</f>
        <v>6800</v>
      </c>
      <c r="E18" s="6"/>
      <c r="F18" s="6">
        <f t="shared" si="0"/>
        <v>6800</v>
      </c>
    </row>
    <row r="19" spans="2:6">
      <c r="B19" s="15" t="s">
        <v>30</v>
      </c>
      <c r="C19" s="15"/>
      <c r="D19" s="17">
        <f>'1 квартал '!D19+'2 квартал'!D19+'3 квартал '!D19+'4 квартал'!D19</f>
        <v>5621.59</v>
      </c>
      <c r="E19" s="6"/>
      <c r="F19" s="6">
        <f t="shared" si="0"/>
        <v>5621.59</v>
      </c>
    </row>
    <row r="20" spans="2:6">
      <c r="B20" s="15" t="s">
        <v>37</v>
      </c>
      <c r="C20" s="15"/>
      <c r="D20" s="18">
        <f>D17+D18+D19</f>
        <v>112872.5</v>
      </c>
      <c r="E20" s="6"/>
      <c r="F20" s="6"/>
    </row>
    <row r="21" spans="2:6" ht="14.25" customHeight="1">
      <c r="B21" s="11" t="s">
        <v>10</v>
      </c>
      <c r="C21" s="11"/>
      <c r="D21" s="18">
        <f>D22+D23+D24+D25+D28+D32+D34+D36+D35+D37+D38+D33</f>
        <v>83108.05</v>
      </c>
      <c r="E21" s="6">
        <f>SUM(E22:E24)</f>
        <v>0</v>
      </c>
      <c r="F21" s="6">
        <f t="shared" si="0"/>
        <v>83108.05</v>
      </c>
    </row>
    <row r="22" spans="2:6" ht="14.25" customHeight="1">
      <c r="B22" s="13" t="s">
        <v>25</v>
      </c>
      <c r="C22" s="13"/>
      <c r="D22" s="17">
        <f>'1 квартал '!D22+'2 квартал'!D22+'3 квартал '!D22+'4 квартал'!D22</f>
        <v>10116.36</v>
      </c>
      <c r="E22" s="6"/>
      <c r="F22" s="6">
        <f t="shared" si="0"/>
        <v>10116.36</v>
      </c>
    </row>
    <row r="23" spans="2:6" ht="12">
      <c r="B23" s="13" t="s">
        <v>21</v>
      </c>
      <c r="C23" s="13"/>
      <c r="D23" s="17">
        <f>'1 квартал '!D23+'2 квартал'!D23+'3 квартал '!D23+'4 квартал'!D23</f>
        <v>0</v>
      </c>
      <c r="E23" s="6"/>
      <c r="F23" s="6">
        <f t="shared" si="0"/>
        <v>0</v>
      </c>
    </row>
    <row r="24" spans="2:6" ht="16.5" customHeight="1">
      <c r="B24" s="12" t="s">
        <v>11</v>
      </c>
      <c r="C24" s="12"/>
      <c r="D24" s="17">
        <f>'1 квартал '!D24+'2 квартал'!D24+'3 квартал '!D24+'4 квартал'!D24</f>
        <v>0</v>
      </c>
      <c r="E24" s="6"/>
      <c r="F24" s="6">
        <f t="shared" si="0"/>
        <v>0</v>
      </c>
    </row>
    <row r="25" spans="2:6" ht="36">
      <c r="B25" s="10" t="s">
        <v>17</v>
      </c>
      <c r="C25" s="10"/>
      <c r="D25" s="18">
        <f>D26+D27</f>
        <v>31045</v>
      </c>
      <c r="E25" s="6">
        <f>SUM(E26:E27)</f>
        <v>0</v>
      </c>
      <c r="F25" s="6">
        <f t="shared" si="0"/>
        <v>31045</v>
      </c>
    </row>
    <row r="26" spans="2:6" ht="24">
      <c r="B26" s="13" t="s">
        <v>14</v>
      </c>
      <c r="C26" s="13"/>
      <c r="D26" s="17">
        <f>'1 квартал '!D26+'2 квартал'!D26+'3 квартал '!D26+'4 квартал'!D26</f>
        <v>22030</v>
      </c>
      <c r="E26" s="6"/>
      <c r="F26" s="6">
        <f t="shared" si="0"/>
        <v>22030</v>
      </c>
    </row>
    <row r="27" spans="2:6" ht="23.25" customHeight="1">
      <c r="B27" s="13" t="s">
        <v>15</v>
      </c>
      <c r="C27" s="13"/>
      <c r="D27" s="17">
        <f>'1 квартал '!D27+'2 квартал'!D27+'3 квартал '!D27+'4 квартал'!D27</f>
        <v>9015</v>
      </c>
      <c r="E27" s="6"/>
      <c r="F27" s="6">
        <f t="shared" si="0"/>
        <v>9015</v>
      </c>
    </row>
    <row r="28" spans="2:6" ht="12">
      <c r="B28" s="11" t="s">
        <v>32</v>
      </c>
      <c r="C28" s="11"/>
      <c r="D28" s="18">
        <f>D29+D30+D31</f>
        <v>18324.240000000002</v>
      </c>
      <c r="E28" s="6"/>
      <c r="F28" s="6">
        <f t="shared" si="0"/>
        <v>18324.240000000002</v>
      </c>
    </row>
    <row r="29" spans="2:6" ht="12">
      <c r="B29" s="12" t="s">
        <v>13</v>
      </c>
      <c r="C29" s="12"/>
      <c r="D29" s="17">
        <f>'1 квартал '!D29+'2 квартал'!D29+'3 квартал '!D29+'4 квартал'!D29</f>
        <v>600.4</v>
      </c>
      <c r="E29" s="6"/>
      <c r="F29" s="6">
        <f t="shared" si="0"/>
        <v>600.4</v>
      </c>
    </row>
    <row r="30" spans="2:6" ht="24">
      <c r="B30" s="13" t="s">
        <v>33</v>
      </c>
      <c r="C30" s="13"/>
      <c r="D30" s="17">
        <f>'1 квартал '!D30+'2 квартал'!D30+'3 квартал '!D30+'4 квартал'!D30</f>
        <v>17723.84</v>
      </c>
      <c r="E30" s="6"/>
      <c r="F30" s="6">
        <f t="shared" si="0"/>
        <v>17723.84</v>
      </c>
    </row>
    <row r="31" spans="2:6" ht="12">
      <c r="B31" s="13" t="s">
        <v>23</v>
      </c>
      <c r="C31" s="13"/>
      <c r="D31" s="17">
        <f>'1 квартал '!D31+'2 квартал'!D31+'3 квартал '!D31+'4 квартал'!D31</f>
        <v>0</v>
      </c>
      <c r="E31" s="6"/>
      <c r="F31" s="6">
        <f t="shared" si="0"/>
        <v>0</v>
      </c>
    </row>
    <row r="32" spans="2:6" ht="12">
      <c r="B32" s="11" t="s">
        <v>55</v>
      </c>
      <c r="C32" s="11"/>
      <c r="D32" s="17">
        <f>'1 квартал '!D32+'2 квартал'!D32+'3 квартал '!D32+'4 квартал'!D32</f>
        <v>5372.8700000000008</v>
      </c>
      <c r="E32" s="6"/>
      <c r="F32" s="6">
        <f t="shared" si="0"/>
        <v>5372.8700000000008</v>
      </c>
    </row>
    <row r="33" spans="2:6" ht="12">
      <c r="B33" s="11" t="s">
        <v>54</v>
      </c>
      <c r="C33" s="11"/>
      <c r="D33" s="17">
        <f>'1 квартал '!D33+'2 квартал'!D33+'3 квартал '!D33+'4 квартал'!D33</f>
        <v>4618.6400000000003</v>
      </c>
      <c r="E33" s="6"/>
      <c r="F33" s="6"/>
    </row>
    <row r="34" spans="2:6" ht="12">
      <c r="B34" s="11" t="s">
        <v>20</v>
      </c>
      <c r="C34" s="11"/>
      <c r="D34" s="17">
        <f>'1 квартал '!D34+'2 квартал'!D34+'3 квартал '!D34+'4 квартал'!D34</f>
        <v>961.6</v>
      </c>
      <c r="E34" s="6"/>
      <c r="F34" s="6">
        <f t="shared" si="0"/>
        <v>961.6</v>
      </c>
    </row>
    <row r="35" spans="2:6" ht="12">
      <c r="B35" s="11" t="s">
        <v>12</v>
      </c>
      <c r="C35" s="11"/>
      <c r="D35" s="17">
        <f>'1 квартал '!D35+'2 квартал'!D35+'3 квартал '!D35+'4 квартал'!D35</f>
        <v>5912.34</v>
      </c>
      <c r="E35" s="6"/>
      <c r="F35" s="6">
        <f t="shared" si="0"/>
        <v>5912.34</v>
      </c>
    </row>
    <row r="36" spans="2:6" ht="24" customHeight="1">
      <c r="B36" s="10" t="s">
        <v>24</v>
      </c>
      <c r="C36" s="10"/>
      <c r="D36" s="17">
        <f>'1 квартал '!D36+'2 квартал'!D36+'3 квартал '!D36+'4 квартал'!D36</f>
        <v>5157</v>
      </c>
      <c r="E36" s="6"/>
      <c r="F36" s="6">
        <f t="shared" si="0"/>
        <v>5157</v>
      </c>
    </row>
    <row r="37" spans="2:6" ht="18" customHeight="1">
      <c r="B37" s="10" t="s">
        <v>26</v>
      </c>
      <c r="C37" s="10"/>
      <c r="D37" s="17">
        <f>'1 квартал '!D37+'2 квартал'!D37+'3 квартал '!D37+'4 квартал'!D37</f>
        <v>1200</v>
      </c>
      <c r="E37" s="6"/>
      <c r="F37" s="6">
        <f t="shared" si="0"/>
        <v>1200</v>
      </c>
    </row>
    <row r="38" spans="2:6" ht="15.75" customHeight="1">
      <c r="B38" s="10" t="s">
        <v>27</v>
      </c>
      <c r="C38" s="10"/>
      <c r="D38" s="17">
        <f>'1 квартал '!D38+'2 квартал'!D38+'3 квартал '!D38+'4 квартал'!D38</f>
        <v>400</v>
      </c>
      <c r="E38" s="6"/>
      <c r="F38" s="6">
        <f t="shared" si="0"/>
        <v>400</v>
      </c>
    </row>
    <row r="39" spans="2:6" ht="12" customHeight="1">
      <c r="B39" s="11" t="s">
        <v>52</v>
      </c>
      <c r="C39" s="11"/>
      <c r="D39" s="18">
        <f>D20-D21</f>
        <v>29764.449999999997</v>
      </c>
      <c r="E39" s="6">
        <f>E18-(E21+E25+E35+E29+E30+E31+E36)</f>
        <v>0</v>
      </c>
      <c r="F39" s="6">
        <f t="shared" si="0"/>
        <v>29764.449999999997</v>
      </c>
    </row>
    <row r="40" spans="2:6" ht="15" customHeight="1">
      <c r="B40" s="11" t="s">
        <v>53</v>
      </c>
      <c r="C40" s="19">
        <f>'4 квартал'!D40</f>
        <v>0</v>
      </c>
      <c r="D40" s="17">
        <f>'1 квартал '!D40+'2 квартал'!D40+'3 квартал '!D40+'4 квартал'!D40</f>
        <v>-18591.490000000005</v>
      </c>
      <c r="E40" s="6"/>
      <c r="F40" s="6">
        <f t="shared" si="0"/>
        <v>-18591.490000000005</v>
      </c>
    </row>
    <row r="41" spans="2:6" ht="12">
      <c r="B41" s="11" t="s">
        <v>28</v>
      </c>
      <c r="C41" s="19">
        <f>'4 квартал'!D41</f>
        <v>0</v>
      </c>
      <c r="D41" s="17">
        <f>'1 квартал '!D41+'2 квартал'!D41+'3 квартал '!D41+'4 квартал'!D41</f>
        <v>23154.879999999997</v>
      </c>
      <c r="E41" s="6"/>
      <c r="F41" s="6">
        <f t="shared" si="0"/>
        <v>23154.879999999997</v>
      </c>
    </row>
    <row r="42" spans="2:6" ht="11.25" customHeight="1">
      <c r="B42" s="11" t="s">
        <v>29</v>
      </c>
      <c r="C42" s="19">
        <f>'4 квартал'!D42</f>
        <v>0</v>
      </c>
      <c r="D42" s="17">
        <f>'1 квартал '!D42+'2 квартал'!D42+'3 квартал '!D42+'4 квартал'!D42</f>
        <v>141476</v>
      </c>
      <c r="E42" s="6"/>
      <c r="F42" s="6">
        <f t="shared" si="0"/>
        <v>141476</v>
      </c>
    </row>
    <row r="43" spans="2:6" ht="54" customHeight="1">
      <c r="B43" s="14" t="s">
        <v>22</v>
      </c>
      <c r="C43" s="14"/>
      <c r="E43" s="34"/>
      <c r="F43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3:F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</vt:lpstr>
      <vt:lpstr>2 квартал</vt:lpstr>
      <vt:lpstr>3 квартал </vt:lpstr>
      <vt:lpstr>4 квартал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2018-06-05T08:17:22Z</dcterms:modified>
</cp:coreProperties>
</file>