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8195" windowHeight="9030"/>
  </bookViews>
  <sheets>
    <sheet name="2 квартал " sheetId="8" r:id="rId1"/>
  </sheets>
  <calcPr calcId="124519"/>
</workbook>
</file>

<file path=xl/calcChain.xml><?xml version="1.0" encoding="utf-8"?>
<calcChain xmlns="http://schemas.openxmlformats.org/spreadsheetml/2006/main">
  <c r="C29" i="8"/>
  <c r="C33"/>
  <c r="E43" l="1"/>
  <c r="E38"/>
  <c r="E37"/>
  <c r="E36"/>
  <c r="E35"/>
  <c r="E34"/>
  <c r="E33"/>
  <c r="E31"/>
  <c r="E30"/>
  <c r="E29"/>
  <c r="E28"/>
  <c r="C27"/>
  <c r="E27" s="1"/>
  <c r="C23"/>
  <c r="E23" s="1"/>
  <c r="E22"/>
  <c r="E21"/>
  <c r="E20"/>
  <c r="E19"/>
  <c r="E18"/>
  <c r="C16"/>
  <c r="E16" s="1"/>
  <c r="E15"/>
  <c r="E13"/>
  <c r="E12"/>
  <c r="C42"/>
  <c r="E42" s="1"/>
  <c r="C17" l="1"/>
  <c r="E17" s="1"/>
  <c r="C40" l="1"/>
  <c r="E40" l="1"/>
  <c r="C41" l="1"/>
  <c r="E41" s="1"/>
</calcChain>
</file>

<file path=xl/sharedStrings.xml><?xml version="1.0" encoding="utf-8"?>
<sst xmlns="http://schemas.openxmlformats.org/spreadsheetml/2006/main" count="43" uniqueCount="43">
  <si>
    <t>Наименование</t>
  </si>
  <si>
    <t>Обслуживаемый объем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</si>
  <si>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</si>
  <si>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</si>
  <si>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</si>
  <si>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</si>
  <si>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Количество проживающих в доме человек</t>
  </si>
  <si>
    <t>Тариф за содержание и текущий ремонт помещения  - рублей в месяц</t>
  </si>
  <si>
    <t>Содержание
 и текущий 
ремонт, руб</t>
  </si>
  <si>
    <t>Капитальный
 ремонт, руб.</t>
  </si>
  <si>
    <t>Всего, руб.</t>
  </si>
  <si>
    <t>Начислено по ст. "содержание и текущий ремонт"</t>
  </si>
  <si>
    <t>Затраты - всего, в том числе:</t>
  </si>
  <si>
    <t>Услуги РИРЦ</t>
  </si>
  <si>
    <t>Затраты на приобретение материалов</t>
  </si>
  <si>
    <t>Аварийные работы</t>
  </si>
  <si>
    <t>Затраты на заработную платы рабочим  текущего  ремонта (с отчислениями на  соцнужды)</t>
  </si>
  <si>
    <t xml:space="preserve">Расходы на управление </t>
  </si>
  <si>
    <t xml:space="preserve">Управляющая организация:
ООО "УК Уютный Дом"
Генеральный директор
___________ В.Е. Скачкова
</t>
  </si>
  <si>
    <t>Содержание и ТО лифтов</t>
  </si>
  <si>
    <t>Страховка лифтов</t>
  </si>
  <si>
    <t>Освидетельствование лифтов</t>
  </si>
  <si>
    <t>Вывоз и утилизация ТБО</t>
  </si>
  <si>
    <t>Вывоз крупногабаритного мусора</t>
  </si>
  <si>
    <t>Юридические расходы</t>
  </si>
  <si>
    <t>Транспортные расходы</t>
  </si>
  <si>
    <t>Прочие затраты по  договорам подряда</t>
  </si>
  <si>
    <r>
      <t xml:space="preserve">Затраты на санитарное содержание мест общего пользования и придомовой территории дома </t>
    </r>
    <r>
      <rPr>
        <sz val="10"/>
        <color theme="1"/>
        <rFont val="Times New Roman"/>
        <family val="1"/>
        <charset val="204"/>
      </rPr>
      <t>(с отчислениями и соцслужбы)</t>
    </r>
    <r>
      <rPr>
        <b/>
        <sz val="10"/>
        <color theme="1"/>
        <rFont val="Times New Roman"/>
        <family val="1"/>
        <charset val="204"/>
      </rPr>
      <t xml:space="preserve"> всего, в т.ч.</t>
    </r>
  </si>
  <si>
    <t>Задолженность по оплате за содержание</t>
  </si>
  <si>
    <t>Задолженность по оплате за коммун.услуги</t>
  </si>
  <si>
    <t>Налог по УСН</t>
  </si>
  <si>
    <t xml:space="preserve">Оплачено собственниками 
</t>
  </si>
  <si>
    <t>Получено доходов от повыш. К-тов</t>
  </si>
  <si>
    <t>Затраты на работы по текущ.ремонту, в т.ч.</t>
  </si>
  <si>
    <t>ИТОГО ДОХОДОВ</t>
  </si>
  <si>
    <t>Затраты на содержание дворника (с отчислениями на соцнужды)</t>
  </si>
  <si>
    <t>Затраты на содержание уборщицы (с отчислениями на соцнужды)</t>
  </si>
  <si>
    <t>Получено доходов от использования общ. имущ-ва</t>
  </si>
  <si>
    <t>Затраты на содержание рабочего мусоропровода (с отчислениями на соцнужды)</t>
  </si>
  <si>
    <t>Остаток неиспользованных средств на 01.07.19г.</t>
  </si>
  <si>
    <t>Остаток неиспользованных средств за 2 квартал 2019г.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</si>
  <si>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ул.Авиационная, № 6  за 2 квартал 2019 год</t>
  </si>
  <si>
    <t>Общеэксплуатац. Расходы в т.ч. дератизация МОП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</si>
</sst>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/>
    <xf numFmtId="0" fontId="3" fillId="0" borderId="13" xfId="0" applyFont="1" applyBorder="1" applyAlignment="1">
      <alignment wrapText="1"/>
    </xf>
    <xf numFmtId="0" fontId="3" fillId="0" borderId="13" xfId="0" applyFont="1" applyBorder="1" applyAlignment="1"/>
    <xf numFmtId="0" fontId="2" fillId="0" borderId="14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3" fillId="0" borderId="14" xfId="0" applyFont="1" applyBorder="1"/>
    <xf numFmtId="0" fontId="2" fillId="0" borderId="14" xfId="0" applyFont="1" applyBorder="1" applyAlignment="1">
      <alignment vertical="center"/>
    </xf>
    <xf numFmtId="0" fontId="2" fillId="0" borderId="14" xfId="0" applyFont="1" applyBorder="1"/>
    <xf numFmtId="0" fontId="3" fillId="0" borderId="14" xfId="0" applyFont="1" applyBorder="1" applyAlignment="1">
      <alignment vertical="center"/>
    </xf>
    <xf numFmtId="4" fontId="3" fillId="0" borderId="14" xfId="0" applyNumberFormat="1" applyFont="1" applyBorder="1"/>
    <xf numFmtId="0" fontId="1" fillId="0" borderId="0" xfId="0" applyFont="1"/>
    <xf numFmtId="0" fontId="4" fillId="0" borderId="0" xfId="0" applyFont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4" fontId="2" fillId="0" borderId="14" xfId="0" applyNumberFormat="1" applyFont="1" applyBorder="1"/>
    <xf numFmtId="4" fontId="2" fillId="0" borderId="14" xfId="0" applyNumberFormat="1" applyFont="1" applyBorder="1" applyAlignment="1">
      <alignment vertical="center"/>
    </xf>
    <xf numFmtId="2" fontId="3" fillId="0" borderId="14" xfId="0" applyNumberFormat="1" applyFont="1" applyBorder="1"/>
    <xf numFmtId="2" fontId="2" fillId="0" borderId="14" xfId="0" applyNumberFormat="1" applyFont="1" applyBorder="1"/>
    <xf numFmtId="0" fontId="3" fillId="0" borderId="7" xfId="0" applyFont="1" applyBorder="1" applyAlignment="1"/>
    <xf numFmtId="0" fontId="3" fillId="0" borderId="9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0" xfId="0" applyFont="1" applyBorder="1" applyAlignment="1"/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3" fillId="0" borderId="5" xfId="0" applyFont="1" applyBorder="1" applyAlignment="1"/>
    <xf numFmtId="0" fontId="3" fillId="0" borderId="16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/>
    <xf numFmtId="0" fontId="3" fillId="0" borderId="8" xfId="0" applyFont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topLeftCell="A16" zoomScale="120" zoomScaleNormal="120" workbookViewId="0">
      <selection activeCell="A28" sqref="A28"/>
    </sheetView>
  </sheetViews>
  <sheetFormatPr defaultRowHeight="15"/>
  <cols>
    <col min="1" max="1" width="46.85546875" customWidth="1"/>
    <col min="2" max="2" width="14.140625" hidden="1" customWidth="1"/>
    <col min="3" max="3" width="10.7109375" customWidth="1"/>
    <col min="4" max="4" width="12.28515625" customWidth="1"/>
    <col min="5" max="5" width="11.85546875" customWidth="1"/>
  </cols>
  <sheetData>
    <row r="1" spans="1:5" ht="51.75" customHeight="1">
      <c r="A1" s="35" t="s">
        <v>41</v>
      </c>
      <c r="B1" s="35"/>
      <c r="C1" s="36"/>
      <c r="D1" s="36"/>
      <c r="E1" s="36"/>
    </row>
    <row r="2" spans="1:5" ht="5.25" customHeight="1" thickBot="1">
      <c r="A2" s="1"/>
      <c r="B2" s="1"/>
      <c r="C2" s="1"/>
      <c r="D2" s="1"/>
      <c r="E2" s="1"/>
    </row>
    <row r="3" spans="1:5">
      <c r="A3" s="37" t="s">
        <v>0</v>
      </c>
      <c r="B3" s="38"/>
      <c r="C3" s="39"/>
      <c r="D3" s="40" t="s">
        <v>1</v>
      </c>
      <c r="E3" s="41"/>
    </row>
    <row r="4" spans="1:5" ht="12.75" customHeight="1">
      <c r="A4" s="28" t="s">
        <v>2</v>
      </c>
      <c r="B4" s="29"/>
      <c r="C4" s="30"/>
      <c r="D4" s="31">
        <v>6041.08</v>
      </c>
      <c r="E4" s="32"/>
    </row>
    <row r="5" spans="1:5" ht="12.75" customHeight="1">
      <c r="A5" s="28" t="s">
        <v>3</v>
      </c>
      <c r="B5" s="29"/>
      <c r="C5" s="30"/>
      <c r="D5" s="31">
        <v>1019.3</v>
      </c>
      <c r="E5" s="32"/>
    </row>
    <row r="6" spans="1:5" ht="12" customHeight="1">
      <c r="A6" s="28" t="s">
        <v>4</v>
      </c>
      <c r="B6" s="29"/>
      <c r="C6" s="30"/>
      <c r="D6" s="31">
        <v>624</v>
      </c>
      <c r="E6" s="32"/>
    </row>
    <row r="7" spans="1:5" ht="13.5" customHeight="1">
      <c r="A7" s="28" t="s">
        <v>5</v>
      </c>
      <c r="B7" s="29"/>
      <c r="C7" s="30"/>
      <c r="D7" s="33"/>
      <c r="E7" s="34"/>
    </row>
    <row r="8" spans="1:5" ht="12.75" customHeight="1">
      <c r="A8" s="28" t="s">
        <v>6</v>
      </c>
      <c r="B8" s="29"/>
      <c r="C8" s="30"/>
      <c r="D8" s="31">
        <v>157</v>
      </c>
      <c r="E8" s="32"/>
    </row>
    <row r="9" spans="1:5" ht="15.75" customHeight="1" thickBot="1">
      <c r="A9" s="22" t="s">
        <v>7</v>
      </c>
      <c r="B9" s="23"/>
      <c r="C9" s="24"/>
      <c r="D9" s="25">
        <v>22</v>
      </c>
      <c r="E9" s="26"/>
    </row>
    <row r="10" spans="1:5" ht="8.25" customHeight="1">
      <c r="A10" s="2"/>
      <c r="B10" s="2"/>
      <c r="C10" s="3"/>
      <c r="D10" s="3"/>
      <c r="E10" s="3"/>
    </row>
    <row r="11" spans="1:5" ht="39" customHeight="1">
      <c r="A11" s="21"/>
      <c r="B11" s="16"/>
      <c r="C11" s="4" t="s">
        <v>8</v>
      </c>
      <c r="D11" s="4" t="s">
        <v>9</v>
      </c>
      <c r="E11" s="5" t="s">
        <v>10</v>
      </c>
    </row>
    <row r="12" spans="1:5" ht="18.75" customHeight="1">
      <c r="A12" s="6" t="s">
        <v>11</v>
      </c>
      <c r="B12" s="6"/>
      <c r="C12" s="19">
        <v>302785.88</v>
      </c>
      <c r="D12" s="7"/>
      <c r="E12" s="7">
        <f>C12+D12</f>
        <v>302785.88</v>
      </c>
    </row>
    <row r="13" spans="1:5" ht="15.75" customHeight="1">
      <c r="A13" s="6" t="s">
        <v>31</v>
      </c>
      <c r="B13" s="6"/>
      <c r="C13" s="19">
        <v>288741.82</v>
      </c>
      <c r="D13" s="7"/>
      <c r="E13" s="7">
        <f t="shared" ref="E13:E43" si="0">C13+D13</f>
        <v>288741.82</v>
      </c>
    </row>
    <row r="14" spans="1:5">
      <c r="A14" s="6" t="s">
        <v>37</v>
      </c>
      <c r="B14" s="14"/>
      <c r="C14" s="7">
        <v>2064</v>
      </c>
      <c r="D14" s="7"/>
      <c r="E14" s="7"/>
    </row>
    <row r="15" spans="1:5">
      <c r="A15" s="6" t="s">
        <v>32</v>
      </c>
      <c r="B15" s="14"/>
      <c r="C15" s="19">
        <v>5787.72</v>
      </c>
      <c r="D15" s="7"/>
      <c r="E15" s="7">
        <f t="shared" si="0"/>
        <v>5787.72</v>
      </c>
    </row>
    <row r="16" spans="1:5">
      <c r="A16" s="14" t="s">
        <v>34</v>
      </c>
      <c r="B16" s="14"/>
      <c r="C16" s="20">
        <f>C13+C14+C15</f>
        <v>296593.53999999998</v>
      </c>
      <c r="D16" s="7"/>
      <c r="E16" s="7">
        <f t="shared" si="0"/>
        <v>296593.53999999998</v>
      </c>
    </row>
    <row r="17" spans="1:5">
      <c r="A17" s="8" t="s">
        <v>12</v>
      </c>
      <c r="B17" s="8"/>
      <c r="C17" s="9">
        <f>C18+C19+C20+C21+C22+C23+C27+C31+C32+C33+C34+C35+C36+C37+C38+C39</f>
        <v>714011.98999999976</v>
      </c>
      <c r="D17" s="7"/>
      <c r="E17" s="7">
        <f t="shared" si="0"/>
        <v>714011.98999999976</v>
      </c>
    </row>
    <row r="18" spans="1:5" ht="26.25" customHeight="1">
      <c r="A18" s="10" t="s">
        <v>19</v>
      </c>
      <c r="B18" s="10"/>
      <c r="C18" s="19">
        <v>34180.5</v>
      </c>
      <c r="D18" s="7"/>
      <c r="E18" s="7">
        <f t="shared" si="0"/>
        <v>34180.5</v>
      </c>
    </row>
    <row r="19" spans="1:5">
      <c r="A19" s="10" t="s">
        <v>20</v>
      </c>
      <c r="B19" s="10"/>
      <c r="C19" s="19">
        <v>644</v>
      </c>
      <c r="D19" s="7"/>
      <c r="E19" s="7">
        <f t="shared" si="0"/>
        <v>644</v>
      </c>
    </row>
    <row r="20" spans="1:5">
      <c r="A20" s="10" t="s">
        <v>21</v>
      </c>
      <c r="B20" s="10"/>
      <c r="C20" s="19">
        <v>4332</v>
      </c>
      <c r="D20" s="7"/>
      <c r="E20" s="7">
        <f t="shared" si="0"/>
        <v>4332</v>
      </c>
    </row>
    <row r="21" spans="1:5" hidden="1">
      <c r="A21" s="10" t="s">
        <v>22</v>
      </c>
      <c r="B21" s="10"/>
      <c r="C21" s="19"/>
      <c r="D21" s="7"/>
      <c r="E21" s="7">
        <f t="shared" si="0"/>
        <v>0</v>
      </c>
    </row>
    <row r="22" spans="1:5" hidden="1">
      <c r="A22" s="10" t="s">
        <v>23</v>
      </c>
      <c r="B22" s="10"/>
      <c r="C22" s="19"/>
      <c r="D22" s="7"/>
      <c r="E22" s="7">
        <f t="shared" si="0"/>
        <v>0</v>
      </c>
    </row>
    <row r="23" spans="1:5" ht="38.25">
      <c r="A23" s="6" t="s">
        <v>27</v>
      </c>
      <c r="B23" s="6"/>
      <c r="C23" s="20">
        <f>C24+C26+C25</f>
        <v>97289.450000000012</v>
      </c>
      <c r="D23" s="7"/>
      <c r="E23" s="7">
        <f t="shared" si="0"/>
        <v>97289.450000000012</v>
      </c>
    </row>
    <row r="24" spans="1:5" ht="25.5">
      <c r="A24" s="15" t="s">
        <v>35</v>
      </c>
      <c r="B24" s="6"/>
      <c r="C24" s="19">
        <v>44919</v>
      </c>
      <c r="D24" s="7"/>
      <c r="E24" s="7"/>
    </row>
    <row r="25" spans="1:5" ht="25.5">
      <c r="A25" s="15" t="s">
        <v>38</v>
      </c>
      <c r="B25" s="6"/>
      <c r="C25" s="19">
        <v>19920.599999999999</v>
      </c>
      <c r="D25" s="7"/>
      <c r="E25" s="7"/>
    </row>
    <row r="26" spans="1:5" ht="25.5">
      <c r="A26" s="15" t="s">
        <v>36</v>
      </c>
      <c r="B26" s="6"/>
      <c r="C26" s="19">
        <v>32449.85</v>
      </c>
      <c r="D26" s="7"/>
      <c r="E26" s="7"/>
    </row>
    <row r="27" spans="1:5">
      <c r="A27" s="8" t="s">
        <v>33</v>
      </c>
      <c r="B27" s="8"/>
      <c r="C27" s="20">
        <f>C28+C29+C30</f>
        <v>490138.68999999994</v>
      </c>
      <c r="D27" s="7"/>
      <c r="E27" s="7">
        <f t="shared" si="0"/>
        <v>490138.68999999994</v>
      </c>
    </row>
    <row r="28" spans="1:5" ht="16.5" customHeight="1">
      <c r="A28" s="10" t="s">
        <v>14</v>
      </c>
      <c r="B28" s="10"/>
      <c r="C28" s="19">
        <v>221660.03</v>
      </c>
      <c r="D28" s="7"/>
      <c r="E28" s="7">
        <f t="shared" si="0"/>
        <v>221660.03</v>
      </c>
    </row>
    <row r="29" spans="1:5" ht="26.25" customHeight="1">
      <c r="A29" s="15" t="s">
        <v>16</v>
      </c>
      <c r="B29" s="15"/>
      <c r="C29" s="19">
        <f>2604+44910.31+14000+7000+1000</f>
        <v>69514.31</v>
      </c>
      <c r="D29" s="7"/>
      <c r="E29" s="7">
        <f t="shared" si="0"/>
        <v>69514.31</v>
      </c>
    </row>
    <row r="30" spans="1:5">
      <c r="A30" s="15" t="s">
        <v>26</v>
      </c>
      <c r="B30" s="15"/>
      <c r="C30" s="19">
        <v>198964.35</v>
      </c>
      <c r="D30" s="7"/>
      <c r="E30" s="7">
        <f t="shared" si="0"/>
        <v>198964.35</v>
      </c>
    </row>
    <row r="31" spans="1:5">
      <c r="A31" s="8" t="s">
        <v>13</v>
      </c>
      <c r="B31" s="8"/>
      <c r="C31" s="19">
        <v>13528.44</v>
      </c>
      <c r="D31" s="7"/>
      <c r="E31" s="7">
        <f t="shared" si="0"/>
        <v>13528.44</v>
      </c>
    </row>
    <row r="32" spans="1:5" hidden="1">
      <c r="A32" s="8"/>
      <c r="B32" s="8"/>
      <c r="C32" s="7"/>
      <c r="D32" s="7"/>
      <c r="E32" s="7"/>
    </row>
    <row r="33" spans="1:5">
      <c r="A33" s="8" t="s">
        <v>42</v>
      </c>
      <c r="B33" s="8"/>
      <c r="C33" s="19">
        <f>3888.02+6689.43</f>
        <v>10577.45</v>
      </c>
      <c r="D33" s="7"/>
      <c r="E33" s="7">
        <f t="shared" si="0"/>
        <v>10577.45</v>
      </c>
    </row>
    <row r="34" spans="1:5" hidden="1">
      <c r="A34" s="8" t="s">
        <v>30</v>
      </c>
      <c r="B34" s="8"/>
      <c r="C34" s="19"/>
      <c r="D34" s="7"/>
      <c r="E34" s="7">
        <f t="shared" si="0"/>
        <v>0</v>
      </c>
    </row>
    <row r="35" spans="1:5">
      <c r="A35" s="8" t="s">
        <v>15</v>
      </c>
      <c r="B35" s="8"/>
      <c r="C35" s="19">
        <v>5400</v>
      </c>
      <c r="D35" s="7"/>
      <c r="E35" s="7">
        <f t="shared" si="0"/>
        <v>5400</v>
      </c>
    </row>
    <row r="36" spans="1:5" ht="16.5" customHeight="1">
      <c r="A36" s="6" t="s">
        <v>17</v>
      </c>
      <c r="B36" s="6"/>
      <c r="C36" s="19">
        <v>54321.46</v>
      </c>
      <c r="D36" s="7"/>
      <c r="E36" s="7">
        <f t="shared" si="0"/>
        <v>54321.46</v>
      </c>
    </row>
    <row r="37" spans="1:5" ht="16.5" customHeight="1">
      <c r="A37" s="6" t="s">
        <v>24</v>
      </c>
      <c r="B37" s="6"/>
      <c r="C37" s="19">
        <v>2800</v>
      </c>
      <c r="D37" s="7"/>
      <c r="E37" s="7">
        <f t="shared" si="0"/>
        <v>2800</v>
      </c>
    </row>
    <row r="38" spans="1:5" ht="14.25" customHeight="1">
      <c r="A38" s="6" t="s">
        <v>25</v>
      </c>
      <c r="B38" s="6"/>
      <c r="C38" s="19">
        <v>800</v>
      </c>
      <c r="D38" s="7"/>
      <c r="E38" s="7">
        <f t="shared" si="0"/>
        <v>800</v>
      </c>
    </row>
    <row r="39" spans="1:5" ht="15" hidden="1" customHeight="1">
      <c r="A39" s="6"/>
      <c r="B39" s="6"/>
      <c r="C39" s="7"/>
      <c r="D39" s="7"/>
      <c r="E39" s="7"/>
    </row>
    <row r="40" spans="1:5" ht="15" customHeight="1">
      <c r="A40" s="8" t="s">
        <v>40</v>
      </c>
      <c r="B40" s="8"/>
      <c r="C40" s="17">
        <f>C16-C17</f>
        <v>-417418.44999999978</v>
      </c>
      <c r="D40" s="7"/>
      <c r="E40" s="7">
        <f t="shared" si="0"/>
        <v>-417418.44999999978</v>
      </c>
    </row>
    <row r="41" spans="1:5" ht="15" customHeight="1">
      <c r="A41" s="8" t="s">
        <v>39</v>
      </c>
      <c r="B41" s="18">
        <v>0</v>
      </c>
      <c r="C41" s="11">
        <f>C40+B41</f>
        <v>-417418.44999999978</v>
      </c>
      <c r="D41" s="7"/>
      <c r="E41" s="7">
        <f t="shared" si="0"/>
        <v>-417418.44999999978</v>
      </c>
    </row>
    <row r="42" spans="1:5" ht="14.25" customHeight="1">
      <c r="A42" s="8" t="s">
        <v>28</v>
      </c>
      <c r="B42" s="18">
        <v>0</v>
      </c>
      <c r="C42" s="11">
        <f>C12-C13+B42</f>
        <v>14044.059999999998</v>
      </c>
      <c r="D42" s="7"/>
      <c r="E42" s="7">
        <f t="shared" si="0"/>
        <v>14044.059999999998</v>
      </c>
    </row>
    <row r="43" spans="1:5" ht="19.5" customHeight="1">
      <c r="A43" s="8" t="s">
        <v>29</v>
      </c>
      <c r="B43" s="18">
        <v>0</v>
      </c>
      <c r="C43" s="11">
        <v>28456.03</v>
      </c>
      <c r="D43" s="7"/>
      <c r="E43" s="7">
        <f t="shared" si="0"/>
        <v>28456.03</v>
      </c>
    </row>
    <row r="44" spans="1:5" ht="83.25" customHeight="1">
      <c r="A44" s="13" t="s">
        <v>18</v>
      </c>
      <c r="B44" s="13"/>
      <c r="C44" s="12"/>
      <c r="D44" s="27"/>
      <c r="E44" s="27"/>
    </row>
  </sheetData>
  <mergeCells count="16">
    <mergeCell ref="A5:C5"/>
    <mergeCell ref="D5:E5"/>
    <mergeCell ref="A1:E1"/>
    <mergeCell ref="A3:C3"/>
    <mergeCell ref="D3:E3"/>
    <mergeCell ref="A4:C4"/>
    <mergeCell ref="D4:E4"/>
    <mergeCell ref="A9:C9"/>
    <mergeCell ref="D9:E9"/>
    <mergeCell ref="D44:E44"/>
    <mergeCell ref="A6:C6"/>
    <mergeCell ref="D6:E6"/>
    <mergeCell ref="A7:C7"/>
    <mergeCell ref="D7:E7"/>
    <mergeCell ref="A8:C8"/>
    <mergeCell ref="D8:E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квартал 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2019-03-05T07:56:23Z</cp:lastPrinted>
  <dcterms:created xsi:type="dcterms:W3CDTF">2015-02-18T08:40:04Z</dcterms:created>
  <dcterms:modified xsi:type="dcterms:W3CDTF">2019-09-04T13:04:34Z</dcterms:modified>
</cp:coreProperties>
</file>