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ал" sheetId="7" r:id="rId3"/>
  </sheets>
  <calcPr calcId="124519"/>
</workbook>
</file>

<file path=xl/calcChain.xml><?xml version="1.0" encoding="utf-8"?>
<calcChain xmlns="http://schemas.openxmlformats.org/spreadsheetml/2006/main">
  <c r="D31" i="7"/>
  <c r="F31" s="1"/>
  <c r="C51"/>
  <c r="C50"/>
  <c r="D50" s="1"/>
  <c r="F50" s="1"/>
  <c r="C49"/>
  <c r="F51"/>
  <c r="F47"/>
  <c r="F46"/>
  <c r="F45"/>
  <c r="F44"/>
  <c r="F43"/>
  <c r="F42"/>
  <c r="F41"/>
  <c r="F40"/>
  <c r="F39"/>
  <c r="F38"/>
  <c r="F37"/>
  <c r="D36"/>
  <c r="F36" s="1"/>
  <c r="F35"/>
  <c r="F34"/>
  <c r="F33"/>
  <c r="F32"/>
  <c r="E30"/>
  <c r="D30"/>
  <c r="F30" s="1"/>
  <c r="F29"/>
  <c r="F28"/>
  <c r="F27"/>
  <c r="F26"/>
  <c r="F25"/>
  <c r="F24"/>
  <c r="E23"/>
  <c r="D22"/>
  <c r="F21"/>
  <c r="F20"/>
  <c r="F19"/>
  <c r="F18"/>
  <c r="F17"/>
  <c r="F16"/>
  <c r="D40" i="6"/>
  <c r="F40" s="1"/>
  <c r="C51"/>
  <c r="C50"/>
  <c r="D50" s="1"/>
  <c r="F50" s="1"/>
  <c r="F51"/>
  <c r="F47"/>
  <c r="F46"/>
  <c r="F45"/>
  <c r="F44"/>
  <c r="F43"/>
  <c r="F42"/>
  <c r="F41"/>
  <c r="F39"/>
  <c r="F38"/>
  <c r="F37"/>
  <c r="D36"/>
  <c r="F36" s="1"/>
  <c r="F35"/>
  <c r="F34"/>
  <c r="F33"/>
  <c r="F32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F41" i="5"/>
  <c r="F35"/>
  <c r="F33"/>
  <c r="D50"/>
  <c r="D23" i="7" l="1"/>
  <c r="F23" s="1"/>
  <c r="F22"/>
  <c r="D23" i="6"/>
  <c r="F23" s="1"/>
  <c r="F30"/>
  <c r="E8" i="5"/>
  <c r="E9"/>
  <c r="E10"/>
  <c r="F51"/>
  <c r="F39"/>
  <c r="F40"/>
  <c r="F42"/>
  <c r="F43"/>
  <c r="F44"/>
  <c r="F45"/>
  <c r="F46"/>
  <c r="F47"/>
  <c r="F37"/>
  <c r="F32"/>
  <c r="F34"/>
  <c r="F25"/>
  <c r="F26"/>
  <c r="F27"/>
  <c r="F28"/>
  <c r="F29"/>
  <c r="F17"/>
  <c r="F18"/>
  <c r="F19"/>
  <c r="F20"/>
  <c r="F21"/>
  <c r="E30"/>
  <c r="E23"/>
  <c r="D48" i="7" l="1"/>
  <c r="D48" i="6"/>
  <c r="F16" i="5"/>
  <c r="F50"/>
  <c r="F31"/>
  <c r="D30"/>
  <c r="F24"/>
  <c r="D36"/>
  <c r="D22"/>
  <c r="F22" s="1"/>
  <c r="F38"/>
  <c r="F48" i="7" l="1"/>
  <c r="D49"/>
  <c r="F49" s="1"/>
  <c r="F48" i="6"/>
  <c r="D23" i="5"/>
  <c r="D48" s="1"/>
  <c r="D49" s="1"/>
  <c r="C49" i="6" s="1"/>
  <c r="D49" s="1"/>
  <c r="F49" s="1"/>
  <c r="F30" i="5"/>
  <c r="F36"/>
  <c r="F48" l="1"/>
  <c r="F23"/>
  <c r="F49" l="1"/>
</calcChain>
</file>

<file path=xl/sharedStrings.xml><?xml version="1.0" encoding="utf-8"?>
<sst xmlns="http://schemas.openxmlformats.org/spreadsheetml/2006/main" count="142" uniqueCount="54">
  <si>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</si>
  <si>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</si>
  <si>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</si>
  <si>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</si>
  <si>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</si>
  <si>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</si>
  <si>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</si>
  <si>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</si>
  <si>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</si>
  <si>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</si>
  <si>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</si>
  <si>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</si>
  <si>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</si>
  <si>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</si>
  <si>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</si>
  <si>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</si>
  <si>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</si>
  <si>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</si>
  <si>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</si>
  <si>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</si>
  <si>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</si>
  <si>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</si>
  <si>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</si>
  <si>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</si>
  <si>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</si>
  <si>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</si>
  <si>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</si>
  <si>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</si>
  <si>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</si>
  <si>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</si>
  <si>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</si>
  <si>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</si>
  <si>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</si>
  <si>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</si>
  <si>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</si>
  <si>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</si>
  <si>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Затраты на заработную плату рабочим  текущего  ремонта (с отчислениями на  соцнужды)</t>
  </si>
  <si>
    <t>благоустройство</t>
  </si>
  <si>
    <t>ИТОГО ДОХОДОВ</t>
  </si>
  <si>
    <t>Всего за 4 кв.  2018 г.</t>
  </si>
  <si>
    <t>Налог УСН</t>
  </si>
  <si>
    <t>Общеэксплуатационные расходы</t>
  </si>
  <si>
    <t>Затраты на содержание работника мусоропровода (с отчислениями на соцнужды)</t>
  </si>
  <si>
    <t>Услуги РИРЦ (кап.ремонт)</t>
  </si>
  <si>
    <t>Остаток неиспользованных средств на 01.04.19г.</t>
  </si>
  <si>
    <t>Остаток неиспользованных средств за 1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</si>
  <si>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А за 1 квартал 2019  год</t>
  </si>
  <si>
    <t>Нераспределенная эл\эн. СОИД</t>
  </si>
  <si>
    <t>Остаток неиспользованных средств на 01.07.19г.</t>
  </si>
  <si>
    <t>Остаток неиспользованных средств за 2 кв.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</si>
  <si>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А за 2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</si>
  <si>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А за 3 квартал 2019  год</t>
  </si>
  <si>
    <t>Остаток неиспользованных средств за 3 кв. 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</si>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</sst>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9" xfId="0" applyFont="1" applyBorder="1" applyAlignment="1"/>
    <xf numFmtId="0" fontId="4" fillId="0" borderId="14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opLeftCell="B20" zoomScale="130" zoomScaleNormal="130" workbookViewId="0">
      <selection activeCell="D52" sqref="D52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3"/>
      <c r="G1" s="5"/>
      <c r="H1" s="5"/>
    </row>
    <row r="2" spans="2:9" ht="2.25" customHeight="1">
      <c r="B2" s="5"/>
      <c r="C2" s="5"/>
      <c r="D2" s="5"/>
      <c r="E2" s="5"/>
      <c r="F2" s="34"/>
      <c r="G2" s="5"/>
      <c r="H2" s="5"/>
      <c r="I2" s="5"/>
    </row>
    <row r="3" spans="2:9" ht="6.75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46</v>
      </c>
      <c r="C4" s="35"/>
      <c r="D4" s="36"/>
      <c r="E4" s="36"/>
      <c r="F4" s="36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40" t="s">
        <v>19</v>
      </c>
      <c r="F6" s="41"/>
    </row>
    <row r="7" spans="2:9" ht="12">
      <c r="B7" s="23" t="s">
        <v>30</v>
      </c>
      <c r="C7" s="24"/>
      <c r="D7" s="25"/>
      <c r="E7" s="26">
        <v>4123.8999999999996</v>
      </c>
      <c r="F7" s="27"/>
    </row>
    <row r="8" spans="2:9" ht="12">
      <c r="B8" s="23" t="s">
        <v>31</v>
      </c>
      <c r="C8" s="24"/>
      <c r="D8" s="25"/>
      <c r="E8" s="26" t="e">
        <f>#REF!</f>
        <v>#REF!</v>
      </c>
      <c r="F8" s="27"/>
    </row>
    <row r="9" spans="2:9" ht="12">
      <c r="B9" s="23" t="s">
        <v>1</v>
      </c>
      <c r="C9" s="24"/>
      <c r="D9" s="25"/>
      <c r="E9" s="26" t="e">
        <f>#REF!</f>
        <v>#REF!</v>
      </c>
      <c r="F9" s="27"/>
    </row>
    <row r="10" spans="2:9" ht="12">
      <c r="B10" s="23" t="s">
        <v>2</v>
      </c>
      <c r="C10" s="24"/>
      <c r="D10" s="25"/>
      <c r="E10" s="26" t="e">
        <f>#REF!</f>
        <v>#REF!</v>
      </c>
      <c r="F10" s="27"/>
    </row>
    <row r="11" spans="2:9" ht="12">
      <c r="B11" s="23" t="s">
        <v>20</v>
      </c>
      <c r="C11" s="24"/>
      <c r="D11" s="25"/>
      <c r="E11" s="26">
        <v>68</v>
      </c>
      <c r="F11" s="27"/>
    </row>
    <row r="12" spans="2:9" ht="25.5" customHeight="1" thickBot="1">
      <c r="B12" s="28" t="s">
        <v>3</v>
      </c>
      <c r="C12" s="29"/>
      <c r="D12" s="30"/>
      <c r="E12" s="26">
        <v>21.28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221629.6</v>
      </c>
      <c r="E16" s="6"/>
      <c r="F16" s="6">
        <f>D16+E16</f>
        <v>221629.6</v>
      </c>
    </row>
    <row r="17" spans="2:6" ht="12">
      <c r="B17" s="11" t="s">
        <v>7</v>
      </c>
      <c r="C17" s="11"/>
      <c r="D17" s="17">
        <v>225342.97</v>
      </c>
      <c r="E17" s="6"/>
      <c r="F17" s="6">
        <f t="shared" ref="F17:F51" si="0">D17+E17</f>
        <v>225342.97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7125</v>
      </c>
      <c r="E20" s="6"/>
      <c r="F20" s="6">
        <f t="shared" si="0"/>
        <v>7125</v>
      </c>
    </row>
    <row r="21" spans="2:6" ht="14.25" customHeight="1">
      <c r="B21" s="14" t="s">
        <v>35</v>
      </c>
      <c r="C21" s="14"/>
      <c r="D21" s="17">
        <v>974.11</v>
      </c>
      <c r="E21" s="6"/>
      <c r="F21" s="6">
        <f t="shared" si="0"/>
        <v>974.11</v>
      </c>
    </row>
    <row r="22" spans="2:6" ht="14.25" customHeight="1">
      <c r="B22" s="14" t="s">
        <v>38</v>
      </c>
      <c r="C22" s="14"/>
      <c r="D22" s="18">
        <f>D17+D20+D21</f>
        <v>233442.08</v>
      </c>
      <c r="E22" s="6"/>
      <c r="F22" s="6">
        <f t="shared" si="0"/>
        <v>233442.08</v>
      </c>
    </row>
    <row r="23" spans="2:6" ht="12">
      <c r="B23" s="11" t="s">
        <v>8</v>
      </c>
      <c r="C23" s="11"/>
      <c r="D23" s="18">
        <f>D24+D25+D26+D27+D28+D29+D30+D34+D36+D40+D42+D43+D44+D45+D46+D47+D41+D35</f>
        <v>212391.03000000003</v>
      </c>
      <c r="E23" s="6">
        <f>SUM(E24:E29)</f>
        <v>0</v>
      </c>
      <c r="F23" s="6">
        <f t="shared" si="0"/>
        <v>212391.03000000003</v>
      </c>
    </row>
    <row r="24" spans="2:6" ht="12">
      <c r="B24" s="12" t="s">
        <v>9</v>
      </c>
      <c r="C24" s="12"/>
      <c r="D24" s="17">
        <v>18000</v>
      </c>
      <c r="E24" s="6"/>
      <c r="F24" s="6">
        <f t="shared" si="0"/>
        <v>18000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D31+D32+D33</f>
        <v>47848.5</v>
      </c>
      <c r="E30" s="6">
        <f>SUM(E31:E32)</f>
        <v>0</v>
      </c>
      <c r="F30" s="6">
        <f t="shared" si="0"/>
        <v>47848.5</v>
      </c>
    </row>
    <row r="31" spans="2:6" ht="24">
      <c r="B31" s="13" t="s">
        <v>15</v>
      </c>
      <c r="C31" s="13"/>
      <c r="D31" s="17">
        <v>17577</v>
      </c>
      <c r="E31" s="6"/>
      <c r="F31" s="6">
        <f t="shared" si="0"/>
        <v>17577</v>
      </c>
    </row>
    <row r="32" spans="2:6" ht="24">
      <c r="B32" s="13" t="s">
        <v>16</v>
      </c>
      <c r="C32" s="13"/>
      <c r="D32" s="17">
        <v>23436</v>
      </c>
      <c r="E32" s="6"/>
      <c r="F32" s="6">
        <f t="shared" si="0"/>
        <v>23436</v>
      </c>
    </row>
    <row r="33" spans="2:6" ht="24">
      <c r="B33" s="13" t="s">
        <v>42</v>
      </c>
      <c r="C33" s="13"/>
      <c r="D33" s="17">
        <v>6835.5</v>
      </c>
      <c r="E33" s="6"/>
      <c r="F33" s="6">
        <f t="shared" si="0"/>
        <v>6835.5</v>
      </c>
    </row>
    <row r="34" spans="2:6" ht="12">
      <c r="B34" s="11" t="s">
        <v>13</v>
      </c>
      <c r="C34" s="11"/>
      <c r="D34" s="17">
        <v>10017.31</v>
      </c>
      <c r="E34" s="6"/>
      <c r="F34" s="6">
        <f t="shared" si="0"/>
        <v>10017.31</v>
      </c>
    </row>
    <row r="35" spans="2:6" ht="12">
      <c r="B35" s="11" t="s">
        <v>43</v>
      </c>
      <c r="C35" s="11"/>
      <c r="D35" s="17">
        <v>2636.91</v>
      </c>
      <c r="E35" s="6"/>
      <c r="F35" s="6">
        <f t="shared" si="0"/>
        <v>2636.91</v>
      </c>
    </row>
    <row r="36" spans="2:6" ht="12">
      <c r="B36" s="11" t="s">
        <v>29</v>
      </c>
      <c r="C36" s="11"/>
      <c r="D36" s="18">
        <f>D37+D38+D39</f>
        <v>59308.89</v>
      </c>
      <c r="E36" s="6"/>
      <c r="F36" s="6">
        <f t="shared" si="0"/>
        <v>59308.89</v>
      </c>
    </row>
    <row r="37" spans="2:6" ht="12">
      <c r="B37" s="12" t="s">
        <v>14</v>
      </c>
      <c r="C37" s="12"/>
      <c r="D37" s="17">
        <v>21737.98</v>
      </c>
      <c r="E37" s="6"/>
      <c r="F37" s="6">
        <f t="shared" si="0"/>
        <v>21737.98</v>
      </c>
    </row>
    <row r="38" spans="2:6" ht="24">
      <c r="B38" s="13" t="s">
        <v>36</v>
      </c>
      <c r="C38" s="13"/>
      <c r="D38" s="17">
        <v>34820.910000000003</v>
      </c>
      <c r="E38" s="6"/>
      <c r="F38" s="6">
        <f t="shared" si="0"/>
        <v>34820.910000000003</v>
      </c>
    </row>
    <row r="39" spans="2:6" ht="12">
      <c r="B39" s="13" t="s">
        <v>25</v>
      </c>
      <c r="C39" s="13"/>
      <c r="D39" s="17">
        <v>2750</v>
      </c>
      <c r="E39" s="6"/>
      <c r="F39" s="6">
        <f t="shared" si="0"/>
        <v>2750</v>
      </c>
    </row>
    <row r="40" spans="2:6" ht="15.75" customHeight="1">
      <c r="B40" s="11" t="s">
        <v>41</v>
      </c>
      <c r="C40" s="11"/>
      <c r="D40" s="17">
        <v>6412.13</v>
      </c>
      <c r="E40" s="6"/>
      <c r="F40" s="6">
        <f t="shared" si="0"/>
        <v>6412.13</v>
      </c>
    </row>
    <row r="41" spans="2:6" ht="15.75" customHeight="1">
      <c r="B41" s="11" t="s">
        <v>40</v>
      </c>
      <c r="C41" s="11"/>
      <c r="D41" s="17">
        <v>6995.31</v>
      </c>
      <c r="E41" s="6"/>
      <c r="F41" s="6">
        <f t="shared" si="0"/>
        <v>6995.31</v>
      </c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47</v>
      </c>
      <c r="C43" s="11"/>
      <c r="D43" s="17">
        <v>18295.330000000002</v>
      </c>
      <c r="E43" s="6"/>
      <c r="F43" s="6">
        <f t="shared" si="0"/>
        <v>18295.330000000002</v>
      </c>
    </row>
    <row r="44" spans="2:6" ht="12" customHeight="1">
      <c r="B44" s="11" t="s">
        <v>21</v>
      </c>
      <c r="C44" s="11"/>
      <c r="D44" s="17">
        <v>133.33000000000001</v>
      </c>
      <c r="E44" s="6"/>
      <c r="F44" s="6">
        <f t="shared" si="0"/>
        <v>133.33000000000001</v>
      </c>
    </row>
    <row r="45" spans="2:6" ht="12" customHeight="1">
      <c r="B45" s="11" t="s">
        <v>32</v>
      </c>
      <c r="C45" s="11"/>
      <c r="D45" s="17">
        <v>2200</v>
      </c>
      <c r="E45" s="6"/>
      <c r="F45" s="6">
        <f t="shared" si="0"/>
        <v>2200</v>
      </c>
    </row>
    <row r="46" spans="2:6" ht="12" customHeight="1">
      <c r="B46" s="11" t="s">
        <v>33</v>
      </c>
      <c r="C46" s="11"/>
      <c r="D46" s="17">
        <v>650</v>
      </c>
      <c r="E46" s="6"/>
      <c r="F46" s="6">
        <f t="shared" si="0"/>
        <v>650</v>
      </c>
    </row>
    <row r="47" spans="2:6" ht="12" customHeight="1">
      <c r="B47" s="14" t="s">
        <v>26</v>
      </c>
      <c r="C47" s="14"/>
      <c r="D47" s="17">
        <v>39893.32</v>
      </c>
      <c r="E47" s="6"/>
      <c r="F47" s="6">
        <f t="shared" si="0"/>
        <v>39893.32</v>
      </c>
    </row>
    <row r="48" spans="2:6" ht="12">
      <c r="B48" s="11" t="s">
        <v>45</v>
      </c>
      <c r="C48" s="11"/>
      <c r="D48" s="18">
        <f>D22-D23</f>
        <v>21051.049999999959</v>
      </c>
      <c r="E48" s="6"/>
      <c r="F48" s="6">
        <f t="shared" si="0"/>
        <v>21051.049999999959</v>
      </c>
    </row>
    <row r="49" spans="2:6" ht="12">
      <c r="B49" s="11" t="s">
        <v>44</v>
      </c>
      <c r="C49" s="11">
        <v>-15822.79</v>
      </c>
      <c r="D49" s="18">
        <f>D48+C49</f>
        <v>5228.2599999999584</v>
      </c>
      <c r="E49" s="6"/>
      <c r="F49" s="6">
        <f t="shared" si="0"/>
        <v>5228.2599999999584</v>
      </c>
    </row>
    <row r="50" spans="2:6" ht="12">
      <c r="B50" s="11" t="s">
        <v>27</v>
      </c>
      <c r="C50" s="11">
        <v>58016.28</v>
      </c>
      <c r="D50" s="18">
        <f>D16-D17+C50</f>
        <v>54302.91</v>
      </c>
      <c r="E50" s="6"/>
      <c r="F50" s="6">
        <f t="shared" si="0"/>
        <v>54302.91</v>
      </c>
    </row>
    <row r="51" spans="2:6" ht="12">
      <c r="B51" s="11" t="s">
        <v>28</v>
      </c>
      <c r="C51" s="11">
        <v>112235.96</v>
      </c>
      <c r="D51" s="18">
        <v>124280.85</v>
      </c>
      <c r="E51" s="6"/>
      <c r="F51" s="6">
        <f t="shared" si="0"/>
        <v>124280.85</v>
      </c>
    </row>
    <row r="52" spans="2:6" ht="83.25" customHeight="1">
      <c r="B52" s="15" t="s">
        <v>22</v>
      </c>
      <c r="C52" s="15"/>
      <c r="D52" s="19"/>
      <c r="E52" s="31"/>
      <c r="F52" s="32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topLeftCell="B38" zoomScale="130" zoomScaleNormal="130" workbookViewId="0">
      <selection activeCell="D52" sqref="D52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10.8554687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3"/>
      <c r="G1" s="5"/>
      <c r="H1" s="5"/>
    </row>
    <row r="2" spans="2:9" ht="2.25" customHeight="1">
      <c r="B2" s="5"/>
      <c r="C2" s="5"/>
      <c r="D2" s="5"/>
      <c r="E2" s="5"/>
      <c r="F2" s="34"/>
      <c r="G2" s="5"/>
      <c r="H2" s="5"/>
      <c r="I2" s="5"/>
    </row>
    <row r="3" spans="2:9" ht="6.75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50</v>
      </c>
      <c r="C4" s="35"/>
      <c r="D4" s="36"/>
      <c r="E4" s="36"/>
      <c r="F4" s="36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40" t="s">
        <v>19</v>
      </c>
      <c r="F6" s="41"/>
    </row>
    <row r="7" spans="2:9" ht="12">
      <c r="B7" s="23" t="s">
        <v>30</v>
      </c>
      <c r="C7" s="24"/>
      <c r="D7" s="25"/>
      <c r="E7" s="26">
        <v>4123.8999999999996</v>
      </c>
      <c r="F7" s="27"/>
    </row>
    <row r="8" spans="2:9" ht="12">
      <c r="B8" s="23" t="s">
        <v>31</v>
      </c>
      <c r="C8" s="24"/>
      <c r="D8" s="25"/>
      <c r="E8" s="26">
        <v>461.6</v>
      </c>
      <c r="F8" s="27"/>
    </row>
    <row r="9" spans="2:9" ht="12">
      <c r="B9" s="23" t="s">
        <v>1</v>
      </c>
      <c r="C9" s="24"/>
      <c r="D9" s="25"/>
      <c r="E9" s="26">
        <v>759.8</v>
      </c>
      <c r="F9" s="27"/>
    </row>
    <row r="10" spans="2:9" ht="12">
      <c r="B10" s="23" t="s">
        <v>2</v>
      </c>
      <c r="C10" s="24"/>
      <c r="D10" s="25"/>
      <c r="E10" s="26"/>
      <c r="F10" s="27"/>
    </row>
    <row r="11" spans="2:9" ht="12">
      <c r="B11" s="23" t="s">
        <v>20</v>
      </c>
      <c r="C11" s="24"/>
      <c r="D11" s="25"/>
      <c r="E11" s="26">
        <v>68</v>
      </c>
      <c r="F11" s="27"/>
    </row>
    <row r="12" spans="2:9" ht="25.5" customHeight="1" thickBot="1">
      <c r="B12" s="28" t="s">
        <v>3</v>
      </c>
      <c r="C12" s="29"/>
      <c r="D12" s="30"/>
      <c r="E12" s="26">
        <v>17.82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220969.5</v>
      </c>
      <c r="E16" s="6"/>
      <c r="F16" s="6">
        <f>D16+E16</f>
        <v>220969.5</v>
      </c>
    </row>
    <row r="17" spans="2:6" ht="12">
      <c r="B17" s="11" t="s">
        <v>7</v>
      </c>
      <c r="C17" s="11"/>
      <c r="D17" s="17">
        <v>228951.83</v>
      </c>
      <c r="E17" s="6"/>
      <c r="F17" s="6">
        <f t="shared" ref="F17:F51" si="0">D17+E17</f>
        <v>228951.83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6450</v>
      </c>
      <c r="E20" s="6"/>
      <c r="F20" s="6">
        <f t="shared" si="0"/>
        <v>6450</v>
      </c>
    </row>
    <row r="21" spans="2:6" ht="14.25" customHeight="1">
      <c r="B21" s="14" t="s">
        <v>35</v>
      </c>
      <c r="C21" s="14"/>
      <c r="D21" s="17">
        <v>410</v>
      </c>
      <c r="E21" s="6"/>
      <c r="F21" s="6">
        <f t="shared" si="0"/>
        <v>410</v>
      </c>
    </row>
    <row r="22" spans="2:6" ht="14.25" customHeight="1">
      <c r="B22" s="14" t="s">
        <v>38</v>
      </c>
      <c r="C22" s="14"/>
      <c r="D22" s="18">
        <f>D17+D20+D21</f>
        <v>235811.83</v>
      </c>
      <c r="E22" s="6"/>
      <c r="F22" s="6">
        <f t="shared" si="0"/>
        <v>235811.83</v>
      </c>
    </row>
    <row r="23" spans="2:6" ht="12">
      <c r="B23" s="11" t="s">
        <v>8</v>
      </c>
      <c r="C23" s="11"/>
      <c r="D23" s="18">
        <f>D24+D25+D26+D27+D28+D29+D30+D34+D36+D40+D42+D43+D44+D45+D46+D47+D41+D35</f>
        <v>226588.19</v>
      </c>
      <c r="E23" s="6">
        <f>SUM(E24:E29)</f>
        <v>0</v>
      </c>
      <c r="F23" s="6">
        <f t="shared" si="0"/>
        <v>226588.19</v>
      </c>
    </row>
    <row r="24" spans="2:6" ht="12">
      <c r="B24" s="12" t="s">
        <v>9</v>
      </c>
      <c r="C24" s="12"/>
      <c r="D24" s="17">
        <v>18557.55</v>
      </c>
      <c r="E24" s="6"/>
      <c r="F24" s="6">
        <f t="shared" si="0"/>
        <v>18557.55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2276</v>
      </c>
      <c r="E26" s="6"/>
      <c r="F26" s="6">
        <f t="shared" si="0"/>
        <v>2276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D31+D32+D33</f>
        <v>47749.78</v>
      </c>
      <c r="E30" s="6">
        <f>SUM(E31:E32)</f>
        <v>0</v>
      </c>
      <c r="F30" s="6">
        <f t="shared" si="0"/>
        <v>47749.78</v>
      </c>
    </row>
    <row r="31" spans="2:6" ht="24">
      <c r="B31" s="13" t="s">
        <v>15</v>
      </c>
      <c r="C31" s="13"/>
      <c r="D31" s="17">
        <v>17577</v>
      </c>
      <c r="E31" s="6"/>
      <c r="F31" s="6">
        <f t="shared" si="0"/>
        <v>17577</v>
      </c>
    </row>
    <row r="32" spans="2:6" ht="24">
      <c r="B32" s="13" t="s">
        <v>16</v>
      </c>
      <c r="C32" s="13"/>
      <c r="D32" s="17">
        <v>23337.279999999999</v>
      </c>
      <c r="E32" s="6"/>
      <c r="F32" s="6">
        <f t="shared" si="0"/>
        <v>23337.279999999999</v>
      </c>
    </row>
    <row r="33" spans="2:6" ht="24">
      <c r="B33" s="13" t="s">
        <v>42</v>
      </c>
      <c r="C33" s="13"/>
      <c r="D33" s="17">
        <v>6835.5</v>
      </c>
      <c r="E33" s="6"/>
      <c r="F33" s="6">
        <f t="shared" si="0"/>
        <v>6835.5</v>
      </c>
    </row>
    <row r="34" spans="2:6" ht="12">
      <c r="B34" s="11" t="s">
        <v>13</v>
      </c>
      <c r="C34" s="11"/>
      <c r="D34" s="17">
        <v>10013.700000000001</v>
      </c>
      <c r="E34" s="6"/>
      <c r="F34" s="6">
        <f t="shared" si="0"/>
        <v>10013.700000000001</v>
      </c>
    </row>
    <row r="35" spans="2:6" ht="12">
      <c r="B35" s="11" t="s">
        <v>43</v>
      </c>
      <c r="C35" s="11"/>
      <c r="D35" s="17">
        <v>2599.9499999999998</v>
      </c>
      <c r="E35" s="6"/>
      <c r="F35" s="6">
        <f t="shared" si="0"/>
        <v>2599.9499999999998</v>
      </c>
    </row>
    <row r="36" spans="2:6" ht="12">
      <c r="B36" s="11" t="s">
        <v>29</v>
      </c>
      <c r="C36" s="11"/>
      <c r="D36" s="18">
        <f>D37+D38+D39</f>
        <v>75951.89</v>
      </c>
      <c r="E36" s="6"/>
      <c r="F36" s="6">
        <f t="shared" si="0"/>
        <v>75951.89</v>
      </c>
    </row>
    <row r="37" spans="2:6" ht="12">
      <c r="B37" s="12" t="s">
        <v>14</v>
      </c>
      <c r="C37" s="12"/>
      <c r="D37" s="17">
        <v>14069.45</v>
      </c>
      <c r="E37" s="6"/>
      <c r="F37" s="6">
        <f t="shared" si="0"/>
        <v>14069.45</v>
      </c>
    </row>
    <row r="38" spans="2:6" ht="24">
      <c r="B38" s="13" t="s">
        <v>36</v>
      </c>
      <c r="C38" s="13"/>
      <c r="D38" s="17">
        <v>33242.44</v>
      </c>
      <c r="E38" s="6"/>
      <c r="F38" s="6">
        <f t="shared" si="0"/>
        <v>33242.44</v>
      </c>
    </row>
    <row r="39" spans="2:6" ht="12">
      <c r="B39" s="13" t="s">
        <v>25</v>
      </c>
      <c r="C39" s="13"/>
      <c r="D39" s="17">
        <v>28640</v>
      </c>
      <c r="E39" s="6"/>
      <c r="F39" s="6">
        <f t="shared" si="0"/>
        <v>28640</v>
      </c>
    </row>
    <row r="40" spans="2:6" ht="15.75" customHeight="1">
      <c r="B40" s="11" t="s">
        <v>41</v>
      </c>
      <c r="C40" s="11"/>
      <c r="D40" s="17">
        <f>57.23+2877.9+2549.69-566.01</f>
        <v>4918.8099999999995</v>
      </c>
      <c r="E40" s="6"/>
      <c r="F40" s="6">
        <f t="shared" si="0"/>
        <v>4918.8099999999995</v>
      </c>
    </row>
    <row r="41" spans="2:6" ht="15.75" hidden="1" customHeight="1">
      <c r="B41" s="11" t="s">
        <v>40</v>
      </c>
      <c r="C41" s="11"/>
      <c r="D41" s="17"/>
      <c r="E41" s="6"/>
      <c r="F41" s="6">
        <f t="shared" si="0"/>
        <v>0</v>
      </c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47</v>
      </c>
      <c r="C43" s="11"/>
      <c r="D43" s="17">
        <v>22046</v>
      </c>
      <c r="E43" s="6"/>
      <c r="F43" s="6">
        <f t="shared" si="0"/>
        <v>22046</v>
      </c>
    </row>
    <row r="44" spans="2:6" ht="12" customHeight="1">
      <c r="B44" s="11" t="s">
        <v>21</v>
      </c>
      <c r="C44" s="11"/>
      <c r="D44" s="17">
        <v>0</v>
      </c>
      <c r="E44" s="6"/>
      <c r="F44" s="6">
        <f t="shared" si="0"/>
        <v>0</v>
      </c>
    </row>
    <row r="45" spans="2:6" ht="12" customHeight="1">
      <c r="B45" s="11" t="s">
        <v>32</v>
      </c>
      <c r="C45" s="11"/>
      <c r="D45" s="17">
        <v>2100</v>
      </c>
      <c r="E45" s="6"/>
      <c r="F45" s="6">
        <f t="shared" si="0"/>
        <v>2100</v>
      </c>
    </row>
    <row r="46" spans="2:6" ht="12" customHeight="1">
      <c r="B46" s="11" t="s">
        <v>33</v>
      </c>
      <c r="C46" s="11"/>
      <c r="D46" s="17">
        <v>600</v>
      </c>
      <c r="E46" s="6"/>
      <c r="F46" s="6">
        <f t="shared" si="0"/>
        <v>600</v>
      </c>
    </row>
    <row r="47" spans="2:6" ht="12" customHeight="1">
      <c r="B47" s="14" t="s">
        <v>26</v>
      </c>
      <c r="C47" s="14"/>
      <c r="D47" s="17">
        <v>39774.51</v>
      </c>
      <c r="E47" s="6"/>
      <c r="F47" s="6">
        <f t="shared" si="0"/>
        <v>39774.51</v>
      </c>
    </row>
    <row r="48" spans="2:6" ht="12">
      <c r="B48" s="11" t="s">
        <v>49</v>
      </c>
      <c r="C48" s="11"/>
      <c r="D48" s="18">
        <f>D22-D23</f>
        <v>9223.6399999999849</v>
      </c>
      <c r="E48" s="6"/>
      <c r="F48" s="6">
        <f t="shared" si="0"/>
        <v>9223.6399999999849</v>
      </c>
    </row>
    <row r="49" spans="2:6" ht="12">
      <c r="B49" s="11" t="s">
        <v>48</v>
      </c>
      <c r="C49" s="21">
        <f>'1 квартал'!D49</f>
        <v>5228.2599999999584</v>
      </c>
      <c r="D49" s="18">
        <f>D48+C49</f>
        <v>14451.899999999943</v>
      </c>
      <c r="E49" s="6"/>
      <c r="F49" s="6">
        <f t="shared" si="0"/>
        <v>14451.899999999943</v>
      </c>
    </row>
    <row r="50" spans="2:6" ht="12">
      <c r="B50" s="11" t="s">
        <v>27</v>
      </c>
      <c r="C50" s="21">
        <f>'1 квартал'!D50</f>
        <v>54302.91</v>
      </c>
      <c r="D50" s="18">
        <f>D16-D17+C50</f>
        <v>46320.580000000016</v>
      </c>
      <c r="E50" s="6"/>
      <c r="F50" s="6">
        <f t="shared" si="0"/>
        <v>46320.580000000016</v>
      </c>
    </row>
    <row r="51" spans="2:6" ht="12">
      <c r="B51" s="11" t="s">
        <v>28</v>
      </c>
      <c r="C51" s="21">
        <f>'1 квартал'!D51</f>
        <v>124280.85</v>
      </c>
      <c r="D51" s="18">
        <v>100690.43</v>
      </c>
      <c r="E51" s="6"/>
      <c r="F51" s="6">
        <f t="shared" si="0"/>
        <v>100690.43</v>
      </c>
    </row>
    <row r="52" spans="2:6" ht="83.25" customHeight="1">
      <c r="B52" s="20" t="s">
        <v>22</v>
      </c>
      <c r="C52" s="20"/>
      <c r="D52" s="19"/>
      <c r="E52" s="31"/>
      <c r="F52" s="32"/>
    </row>
  </sheetData>
  <mergeCells count="17">
    <mergeCell ref="B11:D11"/>
    <mergeCell ref="E11:F11"/>
    <mergeCell ref="B12:D12"/>
    <mergeCell ref="E12:F12"/>
    <mergeCell ref="E52:F52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2"/>
  <sheetViews>
    <sheetView tabSelected="1" topLeftCell="B1" zoomScale="130" zoomScaleNormal="130" workbookViewId="0">
      <selection activeCell="H20" sqref="H20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10.8554687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3"/>
      <c r="G1" s="5"/>
      <c r="H1" s="5"/>
    </row>
    <row r="2" spans="2:9" ht="2.25" customHeight="1">
      <c r="B2" s="5"/>
      <c r="C2" s="5"/>
      <c r="D2" s="5"/>
      <c r="E2" s="5"/>
      <c r="F2" s="34"/>
      <c r="G2" s="5"/>
      <c r="H2" s="5"/>
      <c r="I2" s="5"/>
    </row>
    <row r="3" spans="2:9" ht="6.75" customHeight="1">
      <c r="B3" s="5"/>
      <c r="C3" s="5"/>
      <c r="D3" s="5"/>
      <c r="E3" s="5"/>
      <c r="F3" s="34"/>
      <c r="G3" s="5"/>
      <c r="H3" s="5"/>
      <c r="I3" s="5"/>
    </row>
    <row r="4" spans="2:9" ht="45" customHeight="1">
      <c r="B4" s="35" t="s">
        <v>51</v>
      </c>
      <c r="C4" s="35"/>
      <c r="D4" s="36"/>
      <c r="E4" s="36"/>
      <c r="F4" s="36"/>
      <c r="G4" s="5"/>
      <c r="H4" s="5"/>
      <c r="I4" s="5"/>
    </row>
    <row r="5" spans="2:9" ht="5.25" customHeight="1" thickBot="1"/>
    <row r="6" spans="2:9" ht="12">
      <c r="B6" s="37" t="s">
        <v>0</v>
      </c>
      <c r="C6" s="38"/>
      <c r="D6" s="39"/>
      <c r="E6" s="40" t="s">
        <v>19</v>
      </c>
      <c r="F6" s="41"/>
    </row>
    <row r="7" spans="2:9" ht="12">
      <c r="B7" s="23" t="s">
        <v>30</v>
      </c>
      <c r="C7" s="24"/>
      <c r="D7" s="25"/>
      <c r="E7" s="26">
        <v>4123.8999999999996</v>
      </c>
      <c r="F7" s="27"/>
    </row>
    <row r="8" spans="2:9" ht="12">
      <c r="B8" s="23" t="s">
        <v>31</v>
      </c>
      <c r="C8" s="24"/>
      <c r="D8" s="25"/>
      <c r="E8" s="26">
        <v>461.6</v>
      </c>
      <c r="F8" s="27"/>
    </row>
    <row r="9" spans="2:9" ht="12">
      <c r="B9" s="23" t="s">
        <v>1</v>
      </c>
      <c r="C9" s="24"/>
      <c r="D9" s="25"/>
      <c r="E9" s="26">
        <v>759.8</v>
      </c>
      <c r="F9" s="27"/>
    </row>
    <row r="10" spans="2:9" ht="12">
      <c r="B10" s="23" t="s">
        <v>2</v>
      </c>
      <c r="C10" s="24"/>
      <c r="D10" s="25"/>
      <c r="E10" s="26"/>
      <c r="F10" s="27"/>
    </row>
    <row r="11" spans="2:9" ht="12">
      <c r="B11" s="23" t="s">
        <v>20</v>
      </c>
      <c r="C11" s="24"/>
      <c r="D11" s="25"/>
      <c r="E11" s="26">
        <v>68</v>
      </c>
      <c r="F11" s="27"/>
    </row>
    <row r="12" spans="2:9" ht="25.5" customHeight="1" thickBot="1">
      <c r="B12" s="28" t="s">
        <v>3</v>
      </c>
      <c r="C12" s="29"/>
      <c r="D12" s="30"/>
      <c r="E12" s="26">
        <v>17.82</v>
      </c>
      <c r="F12" s="27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220969.5</v>
      </c>
      <c r="E16" s="6"/>
      <c r="F16" s="6">
        <f>D16+E16</f>
        <v>220969.5</v>
      </c>
    </row>
    <row r="17" spans="2:6" ht="12">
      <c r="B17" s="11" t="s">
        <v>7</v>
      </c>
      <c r="C17" s="11"/>
      <c r="D17" s="17">
        <v>196936.27</v>
      </c>
      <c r="E17" s="6"/>
      <c r="F17" s="6">
        <f t="shared" ref="F17:F51" si="0">D17+E17</f>
        <v>196936.27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8775</v>
      </c>
      <c r="E20" s="6"/>
      <c r="F20" s="6">
        <f t="shared" si="0"/>
        <v>8775</v>
      </c>
    </row>
    <row r="21" spans="2:6" ht="14.25" customHeight="1">
      <c r="B21" s="14" t="s">
        <v>35</v>
      </c>
      <c r="C21" s="14"/>
      <c r="D21" s="17">
        <v>372</v>
      </c>
      <c r="E21" s="6"/>
      <c r="F21" s="6">
        <f t="shared" si="0"/>
        <v>372</v>
      </c>
    </row>
    <row r="22" spans="2:6" ht="14.25" customHeight="1">
      <c r="B22" s="14" t="s">
        <v>38</v>
      </c>
      <c r="C22" s="14"/>
      <c r="D22" s="18">
        <f>D17+D20+D21</f>
        <v>206083.27</v>
      </c>
      <c r="E22" s="6"/>
      <c r="F22" s="6">
        <f t="shared" si="0"/>
        <v>206083.27</v>
      </c>
    </row>
    <row r="23" spans="2:6" ht="12">
      <c r="B23" s="11" t="s">
        <v>8</v>
      </c>
      <c r="C23" s="11"/>
      <c r="D23" s="18">
        <f>D24+D25+D26+D27+D28+D29+D30+D34+D36+D40+D42+D43+D44+D45+D46+D47+D41+D35</f>
        <v>216442.66</v>
      </c>
      <c r="E23" s="6">
        <f>SUM(E24:E29)</f>
        <v>0</v>
      </c>
      <c r="F23" s="6">
        <f t="shared" si="0"/>
        <v>216442.66</v>
      </c>
    </row>
    <row r="24" spans="2:6" ht="12">
      <c r="B24" s="12" t="s">
        <v>9</v>
      </c>
      <c r="C24" s="12"/>
      <c r="D24" s="17">
        <v>18557.55</v>
      </c>
      <c r="E24" s="6"/>
      <c r="F24" s="6">
        <f t="shared" si="0"/>
        <v>18557.55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9398.6</v>
      </c>
      <c r="E29" s="6"/>
      <c r="F29" s="6">
        <f t="shared" si="0"/>
        <v>9398.6</v>
      </c>
    </row>
    <row r="30" spans="2:6" ht="37.5" customHeight="1">
      <c r="B30" s="10" t="s">
        <v>18</v>
      </c>
      <c r="C30" s="10"/>
      <c r="D30" s="18">
        <f>D31+D32+D33</f>
        <v>50047.25</v>
      </c>
      <c r="E30" s="6">
        <f>SUM(E31:E32)</f>
        <v>0</v>
      </c>
      <c r="F30" s="6">
        <f t="shared" si="0"/>
        <v>50047.25</v>
      </c>
    </row>
    <row r="31" spans="2:6" ht="24">
      <c r="B31" s="13" t="s">
        <v>15</v>
      </c>
      <c r="C31" s="13"/>
      <c r="D31" s="17">
        <f>17577+1110</f>
        <v>18687</v>
      </c>
      <c r="E31" s="6"/>
      <c r="F31" s="6">
        <f t="shared" si="0"/>
        <v>18687</v>
      </c>
    </row>
    <row r="32" spans="2:6" ht="24">
      <c r="B32" s="13" t="s">
        <v>16</v>
      </c>
      <c r="C32" s="13"/>
      <c r="D32" s="17">
        <v>23436</v>
      </c>
      <c r="E32" s="6"/>
      <c r="F32" s="6">
        <f t="shared" si="0"/>
        <v>23436</v>
      </c>
    </row>
    <row r="33" spans="2:6" ht="24">
      <c r="B33" s="13" t="s">
        <v>42</v>
      </c>
      <c r="C33" s="13"/>
      <c r="D33" s="17">
        <v>7924.25</v>
      </c>
      <c r="E33" s="6"/>
      <c r="F33" s="6">
        <f t="shared" si="0"/>
        <v>7924.25</v>
      </c>
    </row>
    <row r="34" spans="2:6" ht="12">
      <c r="B34" s="11" t="s">
        <v>13</v>
      </c>
      <c r="C34" s="11"/>
      <c r="D34" s="17">
        <v>10559.86</v>
      </c>
      <c r="E34" s="6"/>
      <c r="F34" s="6">
        <f t="shared" si="0"/>
        <v>10559.86</v>
      </c>
    </row>
    <row r="35" spans="2:6" ht="12">
      <c r="B35" s="11" t="s">
        <v>43</v>
      </c>
      <c r="C35" s="11"/>
      <c r="D35" s="17">
        <v>2646.62</v>
      </c>
      <c r="E35" s="6"/>
      <c r="F35" s="6">
        <f t="shared" si="0"/>
        <v>2646.62</v>
      </c>
    </row>
    <row r="36" spans="2:6" ht="12">
      <c r="B36" s="11" t="s">
        <v>29</v>
      </c>
      <c r="C36" s="11"/>
      <c r="D36" s="18">
        <f>D37+D38+D39</f>
        <v>61929.919999999998</v>
      </c>
      <c r="E36" s="6"/>
      <c r="F36" s="6">
        <f t="shared" si="0"/>
        <v>61929.919999999998</v>
      </c>
    </row>
    <row r="37" spans="2:6" ht="12">
      <c r="B37" s="12" t="s">
        <v>14</v>
      </c>
      <c r="C37" s="12"/>
      <c r="D37" s="17">
        <v>8348.7000000000007</v>
      </c>
      <c r="E37" s="6"/>
      <c r="F37" s="6">
        <f t="shared" si="0"/>
        <v>8348.7000000000007</v>
      </c>
    </row>
    <row r="38" spans="2:6" ht="24">
      <c r="B38" s="13" t="s">
        <v>36</v>
      </c>
      <c r="C38" s="13"/>
      <c r="D38" s="17">
        <v>37263.64</v>
      </c>
      <c r="E38" s="6"/>
      <c r="F38" s="6">
        <f t="shared" si="0"/>
        <v>37263.64</v>
      </c>
    </row>
    <row r="39" spans="2:6" ht="12">
      <c r="B39" s="13" t="s">
        <v>25</v>
      </c>
      <c r="C39" s="13"/>
      <c r="D39" s="17">
        <v>16317.58</v>
      </c>
      <c r="E39" s="6"/>
      <c r="F39" s="6">
        <f t="shared" si="0"/>
        <v>16317.58</v>
      </c>
    </row>
    <row r="40" spans="2:6" ht="15.75" customHeight="1">
      <c r="B40" s="11" t="s">
        <v>41</v>
      </c>
      <c r="C40" s="11"/>
      <c r="D40" s="17">
        <v>3872.04</v>
      </c>
      <c r="E40" s="6"/>
      <c r="F40" s="6">
        <f t="shared" si="0"/>
        <v>3872.04</v>
      </c>
    </row>
    <row r="41" spans="2:6" ht="15.75" hidden="1" customHeight="1">
      <c r="B41" s="11" t="s">
        <v>40</v>
      </c>
      <c r="C41" s="11"/>
      <c r="D41" s="17"/>
      <c r="E41" s="6"/>
      <c r="F41" s="6">
        <f t="shared" si="0"/>
        <v>0</v>
      </c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47</v>
      </c>
      <c r="C43" s="11"/>
      <c r="D43" s="17">
        <v>15914.71</v>
      </c>
      <c r="E43" s="6"/>
      <c r="F43" s="6">
        <f t="shared" si="0"/>
        <v>15914.71</v>
      </c>
    </row>
    <row r="44" spans="2:6" ht="12" customHeight="1">
      <c r="B44" s="11" t="s">
        <v>21</v>
      </c>
      <c r="C44" s="11"/>
      <c r="D44" s="17">
        <v>1041.5999999999999</v>
      </c>
      <c r="E44" s="6"/>
      <c r="F44" s="6">
        <f t="shared" si="0"/>
        <v>1041.5999999999999</v>
      </c>
    </row>
    <row r="45" spans="2:6" ht="12" customHeight="1">
      <c r="B45" s="11" t="s">
        <v>32</v>
      </c>
      <c r="C45" s="11"/>
      <c r="D45" s="17">
        <v>2100</v>
      </c>
      <c r="E45" s="6"/>
      <c r="F45" s="6">
        <f t="shared" si="0"/>
        <v>2100</v>
      </c>
    </row>
    <row r="46" spans="2:6" ht="12" customHeight="1">
      <c r="B46" s="11" t="s">
        <v>33</v>
      </c>
      <c r="C46" s="11"/>
      <c r="D46" s="17">
        <v>600</v>
      </c>
      <c r="E46" s="6"/>
      <c r="F46" s="6">
        <f t="shared" si="0"/>
        <v>600</v>
      </c>
    </row>
    <row r="47" spans="2:6" ht="12" customHeight="1">
      <c r="B47" s="14" t="s">
        <v>26</v>
      </c>
      <c r="C47" s="14"/>
      <c r="D47" s="17">
        <v>39774.51</v>
      </c>
      <c r="E47" s="6"/>
      <c r="F47" s="6">
        <f t="shared" si="0"/>
        <v>39774.51</v>
      </c>
    </row>
    <row r="48" spans="2:6" ht="12">
      <c r="B48" s="11" t="s">
        <v>52</v>
      </c>
      <c r="C48" s="11"/>
      <c r="D48" s="18">
        <f>D22-D23</f>
        <v>-10359.390000000014</v>
      </c>
      <c r="E48" s="6"/>
      <c r="F48" s="6">
        <f t="shared" si="0"/>
        <v>-10359.390000000014</v>
      </c>
    </row>
    <row r="49" spans="2:6" ht="12">
      <c r="B49" s="11" t="s">
        <v>53</v>
      </c>
      <c r="C49" s="21">
        <f>'2 квартал '!D49</f>
        <v>14451.899999999943</v>
      </c>
      <c r="D49" s="18">
        <f>D48+C49</f>
        <v>4092.5099999999293</v>
      </c>
      <c r="E49" s="6"/>
      <c r="F49" s="6">
        <f t="shared" si="0"/>
        <v>4092.5099999999293</v>
      </c>
    </row>
    <row r="50" spans="2:6" ht="12">
      <c r="B50" s="11" t="s">
        <v>27</v>
      </c>
      <c r="C50" s="21">
        <f>'2 квартал '!D50</f>
        <v>46320.580000000016</v>
      </c>
      <c r="D50" s="18">
        <f>D16-D17+C50</f>
        <v>70353.810000000027</v>
      </c>
      <c r="E50" s="6"/>
      <c r="F50" s="6">
        <f t="shared" si="0"/>
        <v>70353.810000000027</v>
      </c>
    </row>
    <row r="51" spans="2:6" ht="12">
      <c r="B51" s="11" t="s">
        <v>28</v>
      </c>
      <c r="C51" s="21">
        <f>'2 квартал '!D51</f>
        <v>100690.43</v>
      </c>
      <c r="D51" s="18">
        <v>157817.92000000001</v>
      </c>
      <c r="E51" s="6"/>
      <c r="F51" s="6">
        <f t="shared" si="0"/>
        <v>157817.92000000001</v>
      </c>
    </row>
    <row r="52" spans="2:6" ht="83.25" customHeight="1">
      <c r="B52" s="22" t="s">
        <v>22</v>
      </c>
      <c r="C52" s="22"/>
      <c r="D52" s="19"/>
      <c r="E52" s="31"/>
      <c r="F52" s="32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2019-12-02T07:16:24Z</dcterms:modified>
</cp:coreProperties>
</file>