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1" state="hidden" r:id="rId1"/>
    <sheet name="2 квартал " sheetId="2" r:id="rId2"/>
  </sheets>
  <calcPr calcId="124519"/>
</workbook>
</file>

<file path=xl/calcChain.xml><?xml version="1.0" encoding="utf-8"?>
<calcChain xmlns="http://schemas.openxmlformats.org/spreadsheetml/2006/main">
  <c r="D39" i="2"/>
  <c r="D17" l="1"/>
  <c r="D16"/>
  <c r="D48" l="1"/>
  <c r="D17" i="1" l="1"/>
  <c r="D16"/>
  <c r="D39" l="1"/>
  <c r="D48" l="1"/>
  <c r="C48" i="2" l="1"/>
  <c r="C49"/>
  <c r="F49"/>
  <c r="F48"/>
  <c r="F45"/>
  <c r="F44"/>
  <c r="F43"/>
  <c r="F41"/>
  <c r="F39"/>
  <c r="F38"/>
  <c r="F37"/>
  <c r="F36"/>
  <c r="D35"/>
  <c r="F35" s="1"/>
  <c r="F34"/>
  <c r="F33"/>
  <c r="F32"/>
  <c r="F31"/>
  <c r="E30"/>
  <c r="D30"/>
  <c r="F30" s="1"/>
  <c r="F29"/>
  <c r="F28"/>
  <c r="F27"/>
  <c r="F26"/>
  <c r="F25"/>
  <c r="F24"/>
  <c r="F23"/>
  <c r="E22"/>
  <c r="D21"/>
  <c r="F20"/>
  <c r="F19"/>
  <c r="F18"/>
  <c r="F17"/>
  <c r="F16"/>
  <c r="F17" i="1"/>
  <c r="F18"/>
  <c r="F19"/>
  <c r="F20"/>
  <c r="F23"/>
  <c r="F24"/>
  <c r="F25"/>
  <c r="F26"/>
  <c r="F27"/>
  <c r="F28"/>
  <c r="F29"/>
  <c r="F31"/>
  <c r="F32"/>
  <c r="F33"/>
  <c r="F34"/>
  <c r="F36"/>
  <c r="F37"/>
  <c r="F38"/>
  <c r="F39"/>
  <c r="F41"/>
  <c r="F42"/>
  <c r="F43"/>
  <c r="F44"/>
  <c r="F45"/>
  <c r="F48"/>
  <c r="F49"/>
  <c r="F16"/>
  <c r="D35"/>
  <c r="F35" s="1"/>
  <c r="D30"/>
  <c r="F30" s="1"/>
  <c r="D21"/>
  <c r="E30"/>
  <c r="E22"/>
  <c r="D22" i="2" l="1"/>
  <c r="D46" s="1"/>
  <c r="D22" i="1"/>
  <c r="F22" s="1"/>
  <c r="F21" i="2"/>
  <c r="F21" i="1"/>
  <c r="F46" i="2" l="1"/>
  <c r="D47"/>
  <c r="F22"/>
  <c r="D46" i="1"/>
  <c r="F47" i="2" l="1"/>
  <c r="F46" i="1"/>
  <c r="D47"/>
  <c r="C47" i="2" l="1"/>
  <c r="F47" i="1"/>
</calcChain>
</file>

<file path=xl/sharedStrings.xml><?xml version="1.0" encoding="utf-8"?>
<sst xmlns="http://schemas.openxmlformats.org/spreadsheetml/2006/main" count="93" uniqueCount="51">
  <si>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</si>
  <si>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</si>
  <si>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</si>
  <si>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</si>
  <si>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</si>
  <si>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</si>
  <si>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</si>
  <si>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</si>
  <si>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</si>
  <si>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</si>
  <si>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</si>
  <si>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</si>
  <si>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</si>
  <si>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</si>
  <si>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</si>
  <si>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</si>
  <si>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</si>
  <si>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</si>
  <si>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</si>
  <si>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</si>
  <si>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</si>
  <si>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</si>
  <si>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</si>
  <si>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</si>
  <si>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</si>
  <si>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</si>
  <si>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</si>
  <si>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Юридические услуги </t>
  </si>
  <si>
    <t>Транспортные расходы</t>
  </si>
  <si>
    <t>Задолженность по оплате за жилищные услуги</t>
  </si>
  <si>
    <t>Задолженность по оплате за коммунальные услуги</t>
  </si>
  <si>
    <t>ТО домофона</t>
  </si>
  <si>
    <t>Услуги РИРЦ (кап.ремонт)</t>
  </si>
  <si>
    <t>Затраты на работы по тек.ремонту, в т.ч.</t>
  </si>
  <si>
    <t>Расходы на управление</t>
  </si>
  <si>
    <t>Нераспределенный (сверхнормат.) ОДН по воде, эл-ву</t>
  </si>
  <si>
    <t>Общая площадь жилых помещений, м2</t>
  </si>
  <si>
    <t>Общая площадь нежилых помещений, м2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</si>
  <si>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</si>
  <si>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1 кв. 2018  год</t>
  </si>
  <si>
    <t>Всего за 2017 год</t>
  </si>
  <si>
    <t>Остаток неиспользованных средств за 1 кв.18г.</t>
  </si>
  <si>
    <t>ИТОГО ДОХОДОВ</t>
  </si>
  <si>
    <t>Остаток неиспользованных средств за 2 кв.18г.</t>
  </si>
  <si>
    <t>Остаток неиспользованных средств на 01.04.18г.</t>
  </si>
  <si>
    <t>Всего за 1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</si>
  <si>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2 кв. 2018  год</t>
  </si>
  <si>
    <t>Остаток неиспользованных средств на 01.07.18г.</t>
  </si>
  <si>
    <t>Налог УСН</t>
  </si>
  <si>
    <t>Общеэксплуатационные расходы</t>
  </si>
  <si>
    <t>6318,99- колотовкин прибавлять каждый квартал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</si>
</sst>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15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9" fontId="1" fillId="2" borderId="0" xfId="0" applyNumberFormat="1" applyFont="1" applyFill="1"/>
    <xf numFmtId="0" fontId="1" fillId="2" borderId="0" xfId="0" applyFont="1" applyFill="1"/>
    <xf numFmtId="0" fontId="1" fillId="0" borderId="1" xfId="0" applyFont="1" applyFill="1" applyBorder="1"/>
    <xf numFmtId="0" fontId="1" fillId="0" borderId="0" xfId="0" applyFont="1" applyFill="1"/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1" xfId="0" applyNumberFormat="1" applyFont="1" applyFill="1" applyBorder="1"/>
    <xf numFmtId="2" fontId="1" fillId="0" borderId="0" xfId="0" applyNumberFormat="1" applyFont="1"/>
    <xf numFmtId="0" fontId="6" fillId="0" borderId="15" xfId="0" applyFont="1" applyBorder="1" applyAlignment="1">
      <alignment vertical="center" wrapText="1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7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opLeftCell="A14" zoomScale="130" zoomScaleNormal="130" workbookViewId="0">
      <selection activeCell="H16" sqref="H16:K17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11" ht="3.75" customHeight="1">
      <c r="B1" s="5"/>
      <c r="C1" s="5"/>
      <c r="D1" s="5"/>
      <c r="E1" s="5"/>
      <c r="F1" s="35"/>
      <c r="G1" s="5"/>
      <c r="H1" s="5"/>
    </row>
    <row r="2" spans="2:11" ht="2.25" customHeight="1">
      <c r="B2" s="5"/>
      <c r="C2" s="5"/>
      <c r="D2" s="5"/>
      <c r="E2" s="5"/>
      <c r="F2" s="36"/>
      <c r="G2" s="5"/>
      <c r="H2" s="5"/>
      <c r="I2" s="5"/>
    </row>
    <row r="3" spans="2:11" ht="6.75" customHeight="1">
      <c r="B3" s="5"/>
      <c r="C3" s="5"/>
      <c r="D3" s="5"/>
      <c r="E3" s="5"/>
      <c r="F3" s="36"/>
      <c r="G3" s="5"/>
      <c r="H3" s="5"/>
      <c r="I3" s="5"/>
    </row>
    <row r="4" spans="2:11" ht="45" customHeight="1">
      <c r="B4" s="37" t="s">
        <v>39</v>
      </c>
      <c r="C4" s="37"/>
      <c r="D4" s="38"/>
      <c r="E4" s="38"/>
      <c r="F4" s="38"/>
      <c r="G4" s="5"/>
      <c r="H4" s="5"/>
      <c r="I4" s="5"/>
    </row>
    <row r="5" spans="2:11" ht="5.25" customHeight="1" thickBot="1"/>
    <row r="6" spans="2:11" ht="12">
      <c r="B6" s="44" t="s">
        <v>0</v>
      </c>
      <c r="C6" s="45"/>
      <c r="D6" s="46"/>
      <c r="E6" s="42" t="s">
        <v>19</v>
      </c>
      <c r="F6" s="43"/>
    </row>
    <row r="7" spans="2:11" ht="12">
      <c r="B7" s="39" t="s">
        <v>36</v>
      </c>
      <c r="C7" s="40"/>
      <c r="D7" s="41"/>
      <c r="E7" s="28">
        <v>12676.6</v>
      </c>
      <c r="F7" s="29"/>
    </row>
    <row r="8" spans="2:11" ht="12">
      <c r="B8" s="39" t="s">
        <v>37</v>
      </c>
      <c r="C8" s="40"/>
      <c r="D8" s="41"/>
      <c r="E8" s="28">
        <v>1329.5</v>
      </c>
      <c r="F8" s="29"/>
    </row>
    <row r="9" spans="2:11" ht="12">
      <c r="B9" s="39" t="s">
        <v>1</v>
      </c>
      <c r="C9" s="40"/>
      <c r="D9" s="41"/>
      <c r="E9" s="28">
        <v>2182.1999999999998</v>
      </c>
      <c r="F9" s="29"/>
    </row>
    <row r="10" spans="2:11" ht="12">
      <c r="B10" s="39" t="s">
        <v>2</v>
      </c>
      <c r="C10" s="40"/>
      <c r="D10" s="41"/>
      <c r="E10" s="28"/>
      <c r="F10" s="29"/>
    </row>
    <row r="11" spans="2:11" ht="12">
      <c r="B11" s="39" t="s">
        <v>21</v>
      </c>
      <c r="C11" s="40"/>
      <c r="D11" s="41"/>
      <c r="E11" s="28">
        <v>207</v>
      </c>
      <c r="F11" s="29"/>
    </row>
    <row r="12" spans="2:11" ht="25.5" customHeight="1" thickBot="1">
      <c r="B12" s="32" t="s">
        <v>3</v>
      </c>
      <c r="C12" s="33"/>
      <c r="D12" s="34"/>
      <c r="E12" s="30">
        <v>20.3</v>
      </c>
      <c r="F12" s="31"/>
    </row>
    <row r="13" spans="2:11" ht="9.75" customHeight="1">
      <c r="B13" s="2"/>
      <c r="C13" s="2"/>
      <c r="D13" s="3"/>
      <c r="E13" s="3"/>
      <c r="F13" s="3"/>
    </row>
    <row r="14" spans="2:11" ht="33.75" customHeight="1">
      <c r="B14" s="1"/>
      <c r="C14" s="18" t="s">
        <v>40</v>
      </c>
      <c r="D14" s="7" t="s">
        <v>4</v>
      </c>
      <c r="E14" s="7" t="s">
        <v>5</v>
      </c>
      <c r="F14" s="9" t="s">
        <v>17</v>
      </c>
    </row>
    <row r="15" spans="2:11">
      <c r="B15" s="8">
        <v>1</v>
      </c>
      <c r="C15" s="8"/>
      <c r="D15" s="8">
        <v>2</v>
      </c>
      <c r="E15" s="8">
        <v>3</v>
      </c>
      <c r="F15" s="8">
        <v>4</v>
      </c>
    </row>
    <row r="16" spans="2:11" ht="12">
      <c r="B16" s="10" t="s">
        <v>6</v>
      </c>
      <c r="C16" s="10"/>
      <c r="D16" s="6">
        <f>773922.29+60477.12+6193.48+6318.99</f>
        <v>846911.88</v>
      </c>
      <c r="E16" s="6"/>
      <c r="F16" s="6">
        <f>D16+E16</f>
        <v>846911.88</v>
      </c>
      <c r="H16" s="20" t="s">
        <v>50</v>
      </c>
      <c r="I16" s="20"/>
      <c r="J16" s="20"/>
      <c r="K16" s="20"/>
    </row>
    <row r="17" spans="2:11" ht="12">
      <c r="B17" s="11" t="s">
        <v>7</v>
      </c>
      <c r="C17" s="11"/>
      <c r="D17" s="6">
        <f>766696.15+33799.93+3439.02+6318.99</f>
        <v>810254.09000000008</v>
      </c>
      <c r="E17" s="6"/>
      <c r="F17" s="6">
        <f t="shared" ref="F17:F49" si="0">D17+E17</f>
        <v>810254.09000000008</v>
      </c>
      <c r="H17" s="20" t="s">
        <v>50</v>
      </c>
      <c r="I17" s="20"/>
      <c r="J17" s="20"/>
      <c r="K17" s="20"/>
    </row>
    <row r="18" spans="2:11" ht="12" hidden="1">
      <c r="B18" s="11"/>
      <c r="C18" s="11"/>
      <c r="D18" s="6"/>
      <c r="E18" s="6"/>
      <c r="F18" s="6">
        <f t="shared" si="0"/>
        <v>0</v>
      </c>
    </row>
    <row r="19" spans="2:11" ht="12" hidden="1">
      <c r="B19" s="11"/>
      <c r="C19" s="11"/>
      <c r="D19" s="6"/>
      <c r="E19" s="6"/>
      <c r="F19" s="6">
        <f t="shared" si="0"/>
        <v>0</v>
      </c>
    </row>
    <row r="20" spans="2:11" ht="24.75" customHeight="1">
      <c r="B20" s="10" t="s">
        <v>20</v>
      </c>
      <c r="C20" s="10"/>
      <c r="D20" s="6">
        <v>8400</v>
      </c>
      <c r="E20" s="6"/>
      <c r="F20" s="6">
        <f t="shared" si="0"/>
        <v>8400</v>
      </c>
    </row>
    <row r="21" spans="2:11" ht="24.75" customHeight="1">
      <c r="B21" s="10" t="s">
        <v>42</v>
      </c>
      <c r="C21" s="10"/>
      <c r="D21" s="15">
        <f>D17+D20</f>
        <v>818654.09000000008</v>
      </c>
      <c r="E21" s="6"/>
      <c r="F21" s="6">
        <f t="shared" si="0"/>
        <v>818654.09000000008</v>
      </c>
    </row>
    <row r="22" spans="2:11" ht="12">
      <c r="B22" s="11" t="s">
        <v>8</v>
      </c>
      <c r="C22" s="11"/>
      <c r="D22" s="15">
        <f>D23+D24+D25+D26+D27+D28+D29+D30+D35+D39+D41+D42+D43+D44+D45+D40</f>
        <v>695547.33</v>
      </c>
      <c r="E22" s="6">
        <f>SUM(E23:E29)</f>
        <v>0</v>
      </c>
      <c r="F22" s="6">
        <f t="shared" si="0"/>
        <v>695547.33</v>
      </c>
    </row>
    <row r="23" spans="2:11" ht="12">
      <c r="B23" s="12" t="s">
        <v>9</v>
      </c>
      <c r="C23" s="12"/>
      <c r="D23" s="6">
        <v>95074.5</v>
      </c>
      <c r="E23" s="6"/>
      <c r="F23" s="6">
        <f t="shared" si="0"/>
        <v>95074.5</v>
      </c>
    </row>
    <row r="24" spans="2:11" ht="12">
      <c r="B24" s="12" t="s">
        <v>10</v>
      </c>
      <c r="C24" s="12"/>
      <c r="D24" s="6">
        <v>0</v>
      </c>
      <c r="E24" s="6"/>
      <c r="F24" s="6">
        <f t="shared" si="0"/>
        <v>0</v>
      </c>
    </row>
    <row r="25" spans="2:11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11" ht="12">
      <c r="B26" s="13" t="s">
        <v>24</v>
      </c>
      <c r="C26" s="13"/>
      <c r="D26" s="6">
        <v>49910.1</v>
      </c>
      <c r="E26" s="6"/>
      <c r="F26" s="6">
        <f t="shared" si="0"/>
        <v>49910.1</v>
      </c>
    </row>
    <row r="27" spans="2:11" ht="12">
      <c r="B27" s="13" t="s">
        <v>25</v>
      </c>
      <c r="C27" s="13"/>
      <c r="D27" s="6">
        <v>3562.66</v>
      </c>
      <c r="E27" s="6"/>
      <c r="F27" s="6">
        <f t="shared" si="0"/>
        <v>3562.66</v>
      </c>
    </row>
    <row r="28" spans="2:11" ht="12" hidden="1">
      <c r="B28" s="13" t="s">
        <v>31</v>
      </c>
      <c r="C28" s="13"/>
      <c r="D28" s="6"/>
      <c r="E28" s="6"/>
      <c r="F28" s="6">
        <f t="shared" si="0"/>
        <v>0</v>
      </c>
    </row>
    <row r="29" spans="2:11" ht="12">
      <c r="B29" s="12" t="s">
        <v>12</v>
      </c>
      <c r="C29" s="12"/>
      <c r="D29" s="6">
        <v>0</v>
      </c>
      <c r="E29" s="6"/>
      <c r="F29" s="6">
        <f t="shared" si="0"/>
        <v>0</v>
      </c>
    </row>
    <row r="30" spans="2:11" ht="37.5" customHeight="1">
      <c r="B30" s="10" t="s">
        <v>18</v>
      </c>
      <c r="C30" s="10"/>
      <c r="D30" s="15">
        <f>D31+D32</f>
        <v>115399.07</v>
      </c>
      <c r="E30" s="6">
        <f>SUM(E31:E32)</f>
        <v>0</v>
      </c>
      <c r="F30" s="6">
        <f t="shared" si="0"/>
        <v>115399.07</v>
      </c>
    </row>
    <row r="31" spans="2:11" ht="24">
      <c r="B31" s="13" t="s">
        <v>15</v>
      </c>
      <c r="C31" s="13"/>
      <c r="D31" s="6">
        <v>68874.600000000006</v>
      </c>
      <c r="E31" s="6"/>
      <c r="F31" s="6">
        <f t="shared" si="0"/>
        <v>68874.600000000006</v>
      </c>
    </row>
    <row r="32" spans="2:11" ht="24">
      <c r="B32" s="13" t="s">
        <v>16</v>
      </c>
      <c r="C32" s="13"/>
      <c r="D32" s="6">
        <v>46524.47</v>
      </c>
      <c r="E32" s="6"/>
      <c r="F32" s="6">
        <f t="shared" si="0"/>
        <v>46524.47</v>
      </c>
    </row>
    <row r="33" spans="2:7" ht="12">
      <c r="B33" s="11" t="s">
        <v>13</v>
      </c>
      <c r="C33" s="11"/>
      <c r="D33" s="6">
        <v>34117.99</v>
      </c>
      <c r="E33" s="6"/>
      <c r="F33" s="6">
        <f t="shared" si="0"/>
        <v>34117.99</v>
      </c>
    </row>
    <row r="34" spans="2:7" ht="12">
      <c r="B34" s="11" t="s">
        <v>32</v>
      </c>
      <c r="C34" s="11"/>
      <c r="D34" s="6">
        <v>11609.2</v>
      </c>
      <c r="E34" s="6"/>
      <c r="F34" s="6">
        <f t="shared" si="0"/>
        <v>11609.2</v>
      </c>
    </row>
    <row r="35" spans="2:7" ht="12">
      <c r="B35" s="11" t="s">
        <v>33</v>
      </c>
      <c r="C35" s="11"/>
      <c r="D35" s="15">
        <f>D36+D37+D38</f>
        <v>153991.1</v>
      </c>
      <c r="E35" s="6"/>
      <c r="F35" s="6">
        <f t="shared" si="0"/>
        <v>153991.1</v>
      </c>
    </row>
    <row r="36" spans="2:7" ht="12">
      <c r="B36" s="12" t="s">
        <v>14</v>
      </c>
      <c r="C36" s="12"/>
      <c r="D36" s="6">
        <v>22113.13</v>
      </c>
      <c r="E36" s="6"/>
      <c r="F36" s="6">
        <f t="shared" si="0"/>
        <v>22113.13</v>
      </c>
    </row>
    <row r="37" spans="2:7" ht="24" customHeight="1">
      <c r="B37" s="13" t="s">
        <v>38</v>
      </c>
      <c r="C37" s="13"/>
      <c r="D37" s="6">
        <v>102277.97</v>
      </c>
      <c r="E37" s="6"/>
      <c r="F37" s="6">
        <f t="shared" si="0"/>
        <v>102277.97</v>
      </c>
    </row>
    <row r="38" spans="2:7" ht="20.25" customHeight="1">
      <c r="B38" s="13" t="s">
        <v>26</v>
      </c>
      <c r="C38" s="13"/>
      <c r="D38" s="6">
        <v>29600</v>
      </c>
      <c r="E38" s="6"/>
      <c r="F38" s="6">
        <f t="shared" si="0"/>
        <v>29600</v>
      </c>
    </row>
    <row r="39" spans="2:7" ht="14.25" customHeight="1">
      <c r="B39" s="11" t="s">
        <v>49</v>
      </c>
      <c r="C39" s="11"/>
      <c r="D39" s="6">
        <f>8710.63+1928.95+45000</f>
        <v>55639.58</v>
      </c>
      <c r="E39" s="6"/>
      <c r="F39" s="6">
        <f t="shared" si="0"/>
        <v>55639.58</v>
      </c>
    </row>
    <row r="40" spans="2:7" ht="14.25" customHeight="1">
      <c r="B40" s="11" t="s">
        <v>48</v>
      </c>
      <c r="C40" s="11"/>
      <c r="D40" s="6">
        <v>35314.339999999997</v>
      </c>
      <c r="E40" s="6"/>
      <c r="F40" s="6"/>
    </row>
    <row r="41" spans="2:7" ht="14.25" customHeight="1">
      <c r="B41" s="11" t="s">
        <v>22</v>
      </c>
      <c r="C41" s="11"/>
      <c r="D41" s="6">
        <v>8173.6</v>
      </c>
      <c r="E41" s="6"/>
      <c r="F41" s="6">
        <f t="shared" si="0"/>
        <v>8173.6</v>
      </c>
    </row>
    <row r="42" spans="2:7" ht="14.25" hidden="1" customHeight="1">
      <c r="B42" s="17" t="s">
        <v>35</v>
      </c>
      <c r="C42" s="17"/>
      <c r="D42" s="6">
        <v>0</v>
      </c>
      <c r="E42" s="6"/>
      <c r="F42" s="6">
        <f t="shared" si="0"/>
        <v>0</v>
      </c>
    </row>
    <row r="43" spans="2:7" ht="14.25" customHeight="1">
      <c r="B43" s="11" t="s">
        <v>34</v>
      </c>
      <c r="C43" s="11"/>
      <c r="D43" s="6">
        <v>169382.38</v>
      </c>
      <c r="E43" s="6"/>
      <c r="F43" s="6">
        <f t="shared" si="0"/>
        <v>169382.38</v>
      </c>
      <c r="G43" s="19">
        <v>0.2</v>
      </c>
    </row>
    <row r="44" spans="2:7" ht="13.5" customHeight="1">
      <c r="B44" s="10" t="s">
        <v>27</v>
      </c>
      <c r="C44" s="10"/>
      <c r="D44" s="6">
        <v>6800</v>
      </c>
      <c r="E44" s="6"/>
      <c r="F44" s="6">
        <f t="shared" si="0"/>
        <v>6800</v>
      </c>
    </row>
    <row r="45" spans="2:7" ht="13.5" customHeight="1">
      <c r="B45" s="10" t="s">
        <v>28</v>
      </c>
      <c r="C45" s="10"/>
      <c r="D45" s="6">
        <v>2300</v>
      </c>
      <c r="E45" s="6"/>
      <c r="F45" s="6">
        <f t="shared" si="0"/>
        <v>2300</v>
      </c>
    </row>
    <row r="46" spans="2:7" ht="12">
      <c r="B46" s="11" t="s">
        <v>41</v>
      </c>
      <c r="C46" s="11"/>
      <c r="D46" s="15">
        <f>D21-D22</f>
        <v>123106.76000000013</v>
      </c>
      <c r="E46" s="6"/>
      <c r="F46" s="6">
        <f t="shared" si="0"/>
        <v>123106.76000000013</v>
      </c>
    </row>
    <row r="47" spans="2:7" ht="12">
      <c r="B47" s="11" t="s">
        <v>44</v>
      </c>
      <c r="C47" s="11">
        <v>273235.73</v>
      </c>
      <c r="D47" s="6">
        <f>D46+C47</f>
        <v>396342.49000000011</v>
      </c>
      <c r="E47" s="16"/>
      <c r="F47" s="6">
        <f t="shared" si="0"/>
        <v>396342.49000000011</v>
      </c>
    </row>
    <row r="48" spans="2:7" ht="12">
      <c r="B48" s="11" t="s">
        <v>29</v>
      </c>
      <c r="C48" s="11">
        <v>128438.48</v>
      </c>
      <c r="D48" s="6">
        <f>D16-D17+C48</f>
        <v>165096.2699999999</v>
      </c>
      <c r="E48" s="16"/>
      <c r="F48" s="6">
        <f t="shared" si="0"/>
        <v>165096.2699999999</v>
      </c>
    </row>
    <row r="49" spans="2:6" ht="12">
      <c r="B49" s="11" t="s">
        <v>30</v>
      </c>
      <c r="C49" s="11">
        <v>181915.6</v>
      </c>
      <c r="D49" s="6">
        <v>184881</v>
      </c>
      <c r="E49" s="16"/>
      <c r="F49" s="6">
        <f t="shared" si="0"/>
        <v>184881</v>
      </c>
    </row>
    <row r="50" spans="2:6" ht="83.25" customHeight="1">
      <c r="B50" s="14" t="s">
        <v>23</v>
      </c>
      <c r="C50" s="14"/>
      <c r="E50" s="27"/>
      <c r="F50" s="27"/>
    </row>
  </sheetData>
  <mergeCells count="17">
    <mergeCell ref="B8:D8"/>
    <mergeCell ref="E50:F50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tabSelected="1" zoomScale="130" zoomScaleNormal="130" workbookViewId="0">
      <selection activeCell="H17" sqref="H17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5"/>
      <c r="G1" s="5"/>
      <c r="H1" s="5"/>
    </row>
    <row r="2" spans="2:9" ht="2.25" customHeight="1">
      <c r="B2" s="5"/>
      <c r="C2" s="5"/>
      <c r="D2" s="5"/>
      <c r="E2" s="5"/>
      <c r="F2" s="36"/>
      <c r="G2" s="5"/>
      <c r="H2" s="5"/>
      <c r="I2" s="5"/>
    </row>
    <row r="3" spans="2:9" ht="6.75" customHeight="1">
      <c r="B3" s="5"/>
      <c r="C3" s="5"/>
      <c r="D3" s="5"/>
      <c r="E3" s="5"/>
      <c r="F3" s="36"/>
      <c r="G3" s="5"/>
      <c r="H3" s="5"/>
      <c r="I3" s="5"/>
    </row>
    <row r="4" spans="2:9" ht="45" customHeight="1">
      <c r="B4" s="37" t="s">
        <v>46</v>
      </c>
      <c r="C4" s="37"/>
      <c r="D4" s="38"/>
      <c r="E4" s="38"/>
      <c r="F4" s="38"/>
      <c r="G4" s="5"/>
      <c r="H4" s="5"/>
      <c r="I4" s="5"/>
    </row>
    <row r="5" spans="2:9" ht="5.25" customHeight="1" thickBot="1"/>
    <row r="6" spans="2:9" ht="12">
      <c r="B6" s="44" t="s">
        <v>0</v>
      </c>
      <c r="C6" s="45"/>
      <c r="D6" s="46"/>
      <c r="E6" s="42" t="s">
        <v>19</v>
      </c>
      <c r="F6" s="43"/>
    </row>
    <row r="7" spans="2:9" ht="12">
      <c r="B7" s="39" t="s">
        <v>36</v>
      </c>
      <c r="C7" s="40"/>
      <c r="D7" s="41"/>
      <c r="E7" s="28">
        <v>12676.6</v>
      </c>
      <c r="F7" s="29"/>
    </row>
    <row r="8" spans="2:9" ht="12">
      <c r="B8" s="39" t="s">
        <v>37</v>
      </c>
      <c r="C8" s="40"/>
      <c r="D8" s="41"/>
      <c r="E8" s="28">
        <v>1329.5</v>
      </c>
      <c r="F8" s="29"/>
    </row>
    <row r="9" spans="2:9" ht="12">
      <c r="B9" s="39" t="s">
        <v>1</v>
      </c>
      <c r="C9" s="40"/>
      <c r="D9" s="41"/>
      <c r="E9" s="28">
        <v>2182.1999999999998</v>
      </c>
      <c r="F9" s="29"/>
    </row>
    <row r="10" spans="2:9" ht="12">
      <c r="B10" s="39" t="s">
        <v>2</v>
      </c>
      <c r="C10" s="40"/>
      <c r="D10" s="41"/>
      <c r="E10" s="28"/>
      <c r="F10" s="29"/>
    </row>
    <row r="11" spans="2:9" ht="12">
      <c r="B11" s="39" t="s">
        <v>21</v>
      </c>
      <c r="C11" s="40"/>
      <c r="D11" s="41"/>
      <c r="E11" s="28">
        <v>207</v>
      </c>
      <c r="F11" s="29"/>
    </row>
    <row r="12" spans="2:9" ht="25.5" customHeight="1" thickBot="1">
      <c r="B12" s="32" t="s">
        <v>3</v>
      </c>
      <c r="C12" s="33"/>
      <c r="D12" s="34"/>
      <c r="E12" s="30">
        <v>20.3</v>
      </c>
      <c r="F12" s="31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45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23">
        <f>772005.54+60477+6318.99+6650.89</f>
        <v>845452.42</v>
      </c>
      <c r="E16" s="6"/>
      <c r="F16" s="6">
        <f>D16+E16</f>
        <v>845452.42</v>
      </c>
    </row>
    <row r="17" spans="2:9" ht="12">
      <c r="B17" s="11" t="s">
        <v>7</v>
      </c>
      <c r="C17" s="11"/>
      <c r="D17" s="23">
        <f>30235.24+656868.6+6318.99+3069.38</f>
        <v>696492.21</v>
      </c>
      <c r="E17" s="6"/>
      <c r="F17" s="6">
        <f t="shared" ref="F17:F49" si="0">D17+E17</f>
        <v>696492.21</v>
      </c>
    </row>
    <row r="18" spans="2:9" ht="12" hidden="1">
      <c r="B18" s="11"/>
      <c r="C18" s="11"/>
      <c r="D18" s="23"/>
      <c r="E18" s="6"/>
      <c r="F18" s="6">
        <f t="shared" si="0"/>
        <v>0</v>
      </c>
    </row>
    <row r="19" spans="2:9" ht="12" hidden="1">
      <c r="B19" s="11"/>
      <c r="C19" s="11"/>
      <c r="D19" s="23"/>
      <c r="E19" s="6"/>
      <c r="F19" s="6">
        <f t="shared" si="0"/>
        <v>0</v>
      </c>
    </row>
    <row r="20" spans="2:9" ht="24.75" customHeight="1">
      <c r="B20" s="10" t="s">
        <v>20</v>
      </c>
      <c r="C20" s="10"/>
      <c r="D20" s="23">
        <v>7800</v>
      </c>
      <c r="E20" s="6"/>
      <c r="F20" s="6">
        <f t="shared" si="0"/>
        <v>7800</v>
      </c>
    </row>
    <row r="21" spans="2:9" ht="24.75" customHeight="1">
      <c r="B21" s="10" t="s">
        <v>42</v>
      </c>
      <c r="C21" s="10"/>
      <c r="D21" s="24">
        <f>D17+D20</f>
        <v>704292.21</v>
      </c>
      <c r="E21" s="6"/>
      <c r="F21" s="6">
        <f t="shared" si="0"/>
        <v>704292.21</v>
      </c>
    </row>
    <row r="22" spans="2:9" ht="12">
      <c r="B22" s="11" t="s">
        <v>8</v>
      </c>
      <c r="C22" s="11"/>
      <c r="D22" s="24">
        <f>D23+D24+D25+D26+D27+D28+D29+D30+D35+D39+D41+D42+D43+D44+D45+D40</f>
        <v>1058084.5699999998</v>
      </c>
      <c r="E22" s="6">
        <f>SUM(E23:E29)</f>
        <v>0</v>
      </c>
      <c r="F22" s="6">
        <f t="shared" si="0"/>
        <v>1058084.5699999998</v>
      </c>
    </row>
    <row r="23" spans="2:9" ht="12">
      <c r="B23" s="12" t="s">
        <v>9</v>
      </c>
      <c r="C23" s="12"/>
      <c r="D23" s="23">
        <v>95074.5</v>
      </c>
      <c r="E23" s="6"/>
      <c r="F23" s="6">
        <f t="shared" si="0"/>
        <v>95074.5</v>
      </c>
    </row>
    <row r="24" spans="2:9" ht="12">
      <c r="B24" s="12" t="s">
        <v>10</v>
      </c>
      <c r="C24" s="12"/>
      <c r="D24" s="25">
        <v>1500</v>
      </c>
      <c r="E24" s="21"/>
      <c r="F24" s="21">
        <f t="shared" si="0"/>
        <v>1500</v>
      </c>
      <c r="G24" s="22"/>
      <c r="H24" s="22"/>
      <c r="I24" s="22"/>
    </row>
    <row r="25" spans="2:9" ht="12">
      <c r="B25" s="12" t="s">
        <v>11</v>
      </c>
      <c r="C25" s="12"/>
      <c r="D25" s="23">
        <v>0</v>
      </c>
      <c r="E25" s="6"/>
      <c r="F25" s="6">
        <f t="shared" si="0"/>
        <v>0</v>
      </c>
    </row>
    <row r="26" spans="2:9" ht="12">
      <c r="B26" s="13" t="s">
        <v>24</v>
      </c>
      <c r="C26" s="13"/>
      <c r="D26" s="23">
        <v>49910.1</v>
      </c>
      <c r="E26" s="6"/>
      <c r="F26" s="6">
        <f t="shared" si="0"/>
        <v>49910.1</v>
      </c>
    </row>
    <row r="27" spans="2:9" ht="12">
      <c r="B27" s="13" t="s">
        <v>25</v>
      </c>
      <c r="C27" s="13"/>
      <c r="D27" s="23">
        <v>0</v>
      </c>
      <c r="E27" s="6"/>
      <c r="F27" s="6">
        <f t="shared" si="0"/>
        <v>0</v>
      </c>
    </row>
    <row r="28" spans="2:9" ht="12" hidden="1">
      <c r="B28" s="13" t="s">
        <v>31</v>
      </c>
      <c r="C28" s="13"/>
      <c r="D28" s="23"/>
      <c r="E28" s="6"/>
      <c r="F28" s="6">
        <f t="shared" si="0"/>
        <v>0</v>
      </c>
    </row>
    <row r="29" spans="2:9" ht="12">
      <c r="B29" s="12" t="s">
        <v>12</v>
      </c>
      <c r="C29" s="12"/>
      <c r="D29" s="23">
        <v>0</v>
      </c>
      <c r="E29" s="6"/>
      <c r="F29" s="6">
        <f t="shared" si="0"/>
        <v>0</v>
      </c>
    </row>
    <row r="30" spans="2:9" ht="37.5" customHeight="1">
      <c r="B30" s="10" t="s">
        <v>18</v>
      </c>
      <c r="C30" s="10"/>
      <c r="D30" s="24">
        <f>D31+D32</f>
        <v>118998</v>
      </c>
      <c r="E30" s="6">
        <f>SUM(E31:E32)</f>
        <v>0</v>
      </c>
      <c r="F30" s="6">
        <f t="shared" si="0"/>
        <v>118998</v>
      </c>
    </row>
    <row r="31" spans="2:9" ht="24">
      <c r="B31" s="13" t="s">
        <v>15</v>
      </c>
      <c r="C31" s="13"/>
      <c r="D31" s="23">
        <v>72120</v>
      </c>
      <c r="E31" s="6"/>
      <c r="F31" s="6">
        <f t="shared" si="0"/>
        <v>72120</v>
      </c>
    </row>
    <row r="32" spans="2:9" ht="24">
      <c r="B32" s="13" t="s">
        <v>16</v>
      </c>
      <c r="C32" s="13"/>
      <c r="D32" s="23">
        <v>46878</v>
      </c>
      <c r="E32" s="6"/>
      <c r="F32" s="6">
        <f t="shared" si="0"/>
        <v>46878</v>
      </c>
    </row>
    <row r="33" spans="2:6" ht="12">
      <c r="B33" s="11" t="s">
        <v>13</v>
      </c>
      <c r="C33" s="11"/>
      <c r="D33" s="23">
        <v>31956.18</v>
      </c>
      <c r="E33" s="6"/>
      <c r="F33" s="6">
        <f t="shared" si="0"/>
        <v>31956.18</v>
      </c>
    </row>
    <row r="34" spans="2:6" ht="12">
      <c r="B34" s="11" t="s">
        <v>32</v>
      </c>
      <c r="C34" s="11"/>
      <c r="D34" s="23">
        <v>10264.049999999999</v>
      </c>
      <c r="E34" s="6"/>
      <c r="F34" s="6">
        <f t="shared" si="0"/>
        <v>10264.049999999999</v>
      </c>
    </row>
    <row r="35" spans="2:6" ht="12">
      <c r="B35" s="11" t="s">
        <v>33</v>
      </c>
      <c r="C35" s="11"/>
      <c r="D35" s="24">
        <f>D36+D37+D38</f>
        <v>580125.73</v>
      </c>
      <c r="E35" s="6"/>
      <c r="F35" s="6">
        <f t="shared" si="0"/>
        <v>580125.73</v>
      </c>
    </row>
    <row r="36" spans="2:6" ht="12">
      <c r="B36" s="12" t="s">
        <v>14</v>
      </c>
      <c r="C36" s="12"/>
      <c r="D36" s="23">
        <v>27962.32</v>
      </c>
      <c r="E36" s="6"/>
      <c r="F36" s="6">
        <f t="shared" si="0"/>
        <v>27962.32</v>
      </c>
    </row>
    <row r="37" spans="2:6" ht="24" customHeight="1">
      <c r="B37" s="13" t="s">
        <v>38</v>
      </c>
      <c r="C37" s="13"/>
      <c r="D37" s="23">
        <v>109563.41</v>
      </c>
      <c r="E37" s="6"/>
      <c r="F37" s="6">
        <f t="shared" si="0"/>
        <v>109563.41</v>
      </c>
    </row>
    <row r="38" spans="2:6" ht="20.25" customHeight="1">
      <c r="B38" s="13" t="s">
        <v>26</v>
      </c>
      <c r="C38" s="13"/>
      <c r="D38" s="23">
        <v>442600</v>
      </c>
      <c r="E38" s="6"/>
      <c r="F38" s="6">
        <f t="shared" si="0"/>
        <v>442600</v>
      </c>
    </row>
    <row r="39" spans="2:6" ht="14.25" customHeight="1">
      <c r="B39" s="11" t="s">
        <v>49</v>
      </c>
      <c r="C39" s="11"/>
      <c r="D39" s="23">
        <f>30000+3949.5+2773.93+3221.52+6736.61-10698.74-826.29</f>
        <v>35156.53</v>
      </c>
      <c r="E39" s="6"/>
      <c r="F39" s="6">
        <f t="shared" si="0"/>
        <v>35156.53</v>
      </c>
    </row>
    <row r="40" spans="2:6" ht="14.25" customHeight="1">
      <c r="B40" s="11" t="s">
        <v>48</v>
      </c>
      <c r="C40" s="11"/>
      <c r="D40" s="23">
        <v>0</v>
      </c>
      <c r="E40" s="6"/>
      <c r="F40" s="6"/>
    </row>
    <row r="41" spans="2:6" ht="14.25" customHeight="1">
      <c r="B41" s="11" t="s">
        <v>22</v>
      </c>
      <c r="C41" s="11"/>
      <c r="D41" s="23">
        <v>1923.2</v>
      </c>
      <c r="E41" s="6"/>
      <c r="F41" s="6">
        <f t="shared" si="0"/>
        <v>1923.2</v>
      </c>
    </row>
    <row r="42" spans="2:6" ht="14.25" hidden="1" customHeight="1">
      <c r="B42" s="17"/>
      <c r="C42" s="17"/>
      <c r="D42" s="23"/>
      <c r="E42" s="6"/>
      <c r="F42" s="6"/>
    </row>
    <row r="43" spans="2:6" ht="14.25" customHeight="1">
      <c r="B43" s="11" t="s">
        <v>34</v>
      </c>
      <c r="C43" s="11"/>
      <c r="D43" s="23">
        <v>166496.51</v>
      </c>
      <c r="E43" s="6"/>
      <c r="F43" s="6">
        <f t="shared" si="0"/>
        <v>166496.51</v>
      </c>
    </row>
    <row r="44" spans="2:6" ht="13.5" customHeight="1">
      <c r="B44" s="10" t="s">
        <v>27</v>
      </c>
      <c r="C44" s="10"/>
      <c r="D44" s="23">
        <v>6700</v>
      </c>
      <c r="E44" s="6"/>
      <c r="F44" s="6">
        <f t="shared" si="0"/>
        <v>6700</v>
      </c>
    </row>
    <row r="45" spans="2:6" ht="13.5" customHeight="1">
      <c r="B45" s="10" t="s">
        <v>28</v>
      </c>
      <c r="C45" s="10"/>
      <c r="D45" s="23">
        <v>2200</v>
      </c>
      <c r="E45" s="6"/>
      <c r="F45" s="6">
        <f t="shared" si="0"/>
        <v>2200</v>
      </c>
    </row>
    <row r="46" spans="2:6" ht="12">
      <c r="B46" s="11" t="s">
        <v>43</v>
      </c>
      <c r="C46" s="11"/>
      <c r="D46" s="24">
        <f>D21-D22</f>
        <v>-353792.35999999987</v>
      </c>
      <c r="E46" s="6"/>
      <c r="F46" s="6">
        <f t="shared" si="0"/>
        <v>-353792.35999999987</v>
      </c>
    </row>
    <row r="47" spans="2:6" ht="12">
      <c r="B47" s="11" t="s">
        <v>47</v>
      </c>
      <c r="C47" s="11">
        <f>'1 квартал'!D47</f>
        <v>396342.49000000011</v>
      </c>
      <c r="D47" s="23">
        <f>D46+C47</f>
        <v>42550.130000000237</v>
      </c>
      <c r="E47" s="16"/>
      <c r="F47" s="6">
        <f t="shared" si="0"/>
        <v>42550.130000000237</v>
      </c>
    </row>
    <row r="48" spans="2:6" ht="12">
      <c r="B48" s="11" t="s">
        <v>29</v>
      </c>
      <c r="C48" s="11">
        <f>'1 квартал'!D48</f>
        <v>165096.2699999999</v>
      </c>
      <c r="D48" s="23">
        <f>D16-D17+C48</f>
        <v>314056.48</v>
      </c>
      <c r="E48" s="16"/>
      <c r="F48" s="6">
        <f t="shared" si="0"/>
        <v>314056.48</v>
      </c>
    </row>
    <row r="49" spans="2:6" ht="12">
      <c r="B49" s="11" t="s">
        <v>30</v>
      </c>
      <c r="C49" s="11">
        <f>'1 квартал'!D49</f>
        <v>184881</v>
      </c>
      <c r="D49" s="23">
        <v>197268.9</v>
      </c>
      <c r="E49" s="16"/>
      <c r="F49" s="6">
        <f t="shared" si="0"/>
        <v>197268.9</v>
      </c>
    </row>
    <row r="50" spans="2:6" ht="83.25" customHeight="1">
      <c r="B50" s="14" t="s">
        <v>23</v>
      </c>
      <c r="C50" s="14"/>
      <c r="D50" s="26"/>
      <c r="E50" s="27"/>
      <c r="F50" s="27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2018-09-25T12:10:13Z</dcterms:modified>
</cp:coreProperties>
</file>