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1" activeTab="1"/>
  </bookViews>
  <sheets>
    <sheet name="1 квартал" sheetId="1" state="hidden" r:id="rId1"/>
    <sheet name="2 квартал " sheetId="4" r:id="rId2"/>
  </sheets>
  <calcPr calcId="124519"/>
</workbook>
</file>

<file path=xl/calcChain.xml><?xml version="1.0" encoding="utf-8"?>
<calcChain xmlns="http://schemas.openxmlformats.org/spreadsheetml/2006/main">
  <c r="C37" i="4"/>
  <c r="C26" l="1"/>
  <c r="C28" i="1"/>
  <c r="C37"/>
  <c r="C13"/>
  <c r="C14" l="1"/>
  <c r="B37" i="4" l="1"/>
  <c r="B38"/>
  <c r="E38"/>
  <c r="E37"/>
  <c r="E34"/>
  <c r="E33"/>
  <c r="E32"/>
  <c r="E31"/>
  <c r="E30"/>
  <c r="E28"/>
  <c r="E27"/>
  <c r="E26"/>
  <c r="E25"/>
  <c r="C24"/>
  <c r="E24" s="1"/>
  <c r="E23"/>
  <c r="E22"/>
  <c r="E21"/>
  <c r="E20"/>
  <c r="E19"/>
  <c r="E18"/>
  <c r="C16"/>
  <c r="E15"/>
  <c r="E14"/>
  <c r="E13"/>
  <c r="C24" i="1"/>
  <c r="C17" s="1"/>
  <c r="C16"/>
  <c r="E14"/>
  <c r="E15"/>
  <c r="E18"/>
  <c r="E19"/>
  <c r="E20"/>
  <c r="E21"/>
  <c r="E22"/>
  <c r="E23"/>
  <c r="E25"/>
  <c r="E26"/>
  <c r="E27"/>
  <c r="E28"/>
  <c r="E30"/>
  <c r="E31"/>
  <c r="E32"/>
  <c r="E33"/>
  <c r="E34"/>
  <c r="E37"/>
  <c r="E38"/>
  <c r="E13"/>
  <c r="C17" i="4" l="1"/>
  <c r="E17" s="1"/>
  <c r="E24" i="1"/>
  <c r="C35"/>
  <c r="E17"/>
  <c r="C35" i="4" l="1"/>
  <c r="E35" i="1"/>
  <c r="C36"/>
  <c r="E35" i="4" l="1"/>
  <c r="C36"/>
  <c r="B36"/>
  <c r="E36" i="1"/>
  <c r="E36" i="4" l="1"/>
</calcChain>
</file>

<file path=xl/sharedStrings.xml><?xml version="1.0" encoding="utf-8"?>
<sst xmlns="http://schemas.openxmlformats.org/spreadsheetml/2006/main" count="80" uniqueCount="44">
  <si>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</si>
  <si>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</si>
  <si>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</si>
  <si>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</si>
  <si>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</si>
  <si>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</si>
  <si>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</si>
  <si>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</si>
  <si>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</si>
  <si>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</si>
  <si>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</si>
  <si>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</si>
  <si>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</si>
  <si>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</si>
  <si>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</si>
  <si>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</si>
  <si>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</si>
  <si>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</si>
  <si>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</si>
  <si>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</si>
  <si>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</si>
  <si>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</si>
  <si>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</si>
  <si>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</si>
  <si>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</si>
  <si>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</si>
  <si>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</si>
  <si>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</si>
  <si>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Оплачено собственниками жилых и нежилых помещений</t>
  </si>
  <si>
    <t>Задолженность по оплате по ст."содержание"</t>
  </si>
  <si>
    <t>Задолженность по оплате по коммун.услугам</t>
  </si>
  <si>
    <t xml:space="preserve">Получено доходов от использования общего имущества </t>
  </si>
  <si>
    <t>Затраты на работы по текущ. Ремонту,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</si>
  <si>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1-й квартал   2018 год</t>
  </si>
  <si>
    <t>Всего за 2017 г.</t>
  </si>
  <si>
    <t>ИТОГО ДОХОДОВ</t>
  </si>
  <si>
    <t>Остаток неиспользованных средств за 1-й кв.18г.</t>
  </si>
  <si>
    <t>Остаток неиспользованных средств на 01.04.18.</t>
  </si>
  <si>
    <t>Остаток неиспользованных средств за 2-й кв.18г.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</si>
  <si>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</si>
  <si>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ул.Софьи Перовской, д. № 18  за 2-й квартал   2018 год</t>
  </si>
  <si>
    <t>Остаток неиспользованных средств на 01.07.18.</t>
  </si>
  <si>
    <t>Налог УСН</t>
  </si>
  <si>
    <t>Общеэксплуатац. 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</si>
</sst>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/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4" fillId="0" borderId="6" xfId="0" applyFont="1" applyBorder="1"/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2" fontId="3" fillId="0" borderId="14" xfId="0" applyNumberFormat="1" applyFont="1" applyBorder="1"/>
    <xf numFmtId="2" fontId="1" fillId="0" borderId="14" xfId="0" applyNumberFormat="1" applyFont="1" applyBorder="1"/>
    <xf numFmtId="2" fontId="4" fillId="0" borderId="6" xfId="0" applyNumberFormat="1" applyFont="1" applyBorder="1"/>
    <xf numFmtId="9" fontId="0" fillId="2" borderId="0" xfId="0" applyNumberFormat="1" applyFill="1"/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5" xfId="0" applyFont="1" applyBorder="1" applyAlignment="1"/>
    <xf numFmtId="0" fontId="5" fillId="0" borderId="16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opLeftCell="A13" zoomScale="130" zoomScaleNormal="130" workbookViewId="0">
      <selection activeCell="C21" sqref="C21"/>
    </sheetView>
  </sheetViews>
  <sheetFormatPr defaultRowHeight="15"/>
  <cols>
    <col min="1" max="1" width="43.7109375" customWidth="1"/>
    <col min="2" max="2" width="14" hidden="1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36" t="s">
        <v>33</v>
      </c>
      <c r="B1" s="36"/>
      <c r="C1" s="37"/>
      <c r="D1" s="37"/>
      <c r="E1" s="37"/>
    </row>
    <row r="2" spans="1:5" ht="9.7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1.25" customHeight="1">
      <c r="A4" s="29" t="s">
        <v>2</v>
      </c>
      <c r="B4" s="30"/>
      <c r="C4" s="31"/>
      <c r="D4" s="32">
        <v>4226.78</v>
      </c>
      <c r="E4" s="33"/>
    </row>
    <row r="5" spans="1:5" ht="12.75" customHeight="1">
      <c r="A5" s="29" t="s">
        <v>3</v>
      </c>
      <c r="B5" s="30"/>
      <c r="C5" s="31"/>
      <c r="D5" s="32">
        <v>759.71</v>
      </c>
      <c r="E5" s="33"/>
    </row>
    <row r="6" spans="1:5" ht="12" customHeight="1">
      <c r="A6" s="29" t="s">
        <v>4</v>
      </c>
      <c r="B6" s="30"/>
      <c r="C6" s="31"/>
      <c r="D6" s="32">
        <v>1168.5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87</v>
      </c>
      <c r="E8" s="33"/>
    </row>
    <row r="9" spans="1:5" ht="15.75" thickBot="1">
      <c r="A9" s="22" t="s">
        <v>7</v>
      </c>
      <c r="B9" s="23"/>
      <c r="C9" s="24"/>
      <c r="D9" s="25">
        <v>20.170000000000002</v>
      </c>
      <c r="E9" s="26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7" t="s">
        <v>34</v>
      </c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8">
        <f>254794.29+39011.32+902.19</f>
        <v>294707.8</v>
      </c>
      <c r="D13" s="9"/>
      <c r="E13" s="9">
        <f>C13+D13</f>
        <v>294707.8</v>
      </c>
    </row>
    <row r="14" spans="1:5" ht="23.25" customHeight="1">
      <c r="A14" s="8" t="s">
        <v>28</v>
      </c>
      <c r="B14" s="8"/>
      <c r="C14" s="18">
        <f>249618.19+7692.36</f>
        <v>257310.55</v>
      </c>
      <c r="D14" s="9"/>
      <c r="E14" s="9">
        <f t="shared" ref="E14:E38" si="0">C14+D14</f>
        <v>257310.55</v>
      </c>
    </row>
    <row r="15" spans="1:5" ht="21">
      <c r="A15" s="14" t="s">
        <v>31</v>
      </c>
      <c r="B15" s="14"/>
      <c r="C15" s="18">
        <v>7900</v>
      </c>
      <c r="D15" s="9"/>
      <c r="E15" s="9">
        <f t="shared" si="0"/>
        <v>7900</v>
      </c>
    </row>
    <row r="16" spans="1:5">
      <c r="A16" s="14" t="s">
        <v>35</v>
      </c>
      <c r="B16" s="14"/>
      <c r="C16" s="19">
        <f>C14+C15</f>
        <v>265210.55</v>
      </c>
      <c r="D16" s="9"/>
      <c r="E16" s="9"/>
    </row>
    <row r="17" spans="1:6">
      <c r="A17" s="10" t="s">
        <v>12</v>
      </c>
      <c r="B17" s="10"/>
      <c r="C17" s="19">
        <f>C18+C19+C20+C21+C22+C23+C24+C28+C30+C31+C32+C33+C34+C29</f>
        <v>266226.21999999997</v>
      </c>
      <c r="D17" s="9"/>
      <c r="E17" s="9">
        <f t="shared" si="0"/>
        <v>266226.21999999997</v>
      </c>
    </row>
    <row r="18" spans="1:6" ht="22.5" customHeight="1">
      <c r="A18" s="12" t="s">
        <v>20</v>
      </c>
      <c r="B18" s="12"/>
      <c r="C18" s="18">
        <v>46917.27</v>
      </c>
      <c r="D18" s="9"/>
      <c r="E18" s="9">
        <f t="shared" si="0"/>
        <v>46917.27</v>
      </c>
    </row>
    <row r="19" spans="1:6">
      <c r="A19" s="12" t="s">
        <v>21</v>
      </c>
      <c r="B19" s="12"/>
      <c r="C19" s="18">
        <v>0</v>
      </c>
      <c r="D19" s="9"/>
      <c r="E19" s="9">
        <f t="shared" si="0"/>
        <v>0</v>
      </c>
    </row>
    <row r="20" spans="1:6">
      <c r="A20" s="12" t="s">
        <v>22</v>
      </c>
      <c r="B20" s="12"/>
      <c r="C20" s="18">
        <v>0</v>
      </c>
      <c r="D20" s="9"/>
      <c r="E20" s="9">
        <f t="shared" si="0"/>
        <v>0</v>
      </c>
    </row>
    <row r="21" spans="1:6">
      <c r="A21" s="12" t="s">
        <v>23</v>
      </c>
      <c r="B21" s="12"/>
      <c r="C21" s="18">
        <v>8617.5300000000007</v>
      </c>
      <c r="D21" s="9"/>
      <c r="E21" s="9">
        <f t="shared" si="0"/>
        <v>8617.5300000000007</v>
      </c>
    </row>
    <row r="22" spans="1:6">
      <c r="A22" s="12" t="s">
        <v>24</v>
      </c>
      <c r="B22" s="12"/>
      <c r="C22" s="18">
        <v>0</v>
      </c>
      <c r="D22" s="9"/>
      <c r="E22" s="9">
        <f t="shared" si="0"/>
        <v>0</v>
      </c>
    </row>
    <row r="23" spans="1:6" ht="36">
      <c r="A23" s="8" t="s">
        <v>13</v>
      </c>
      <c r="B23" s="8"/>
      <c r="C23" s="19">
        <v>70857.899999999994</v>
      </c>
      <c r="D23" s="9"/>
      <c r="E23" s="9">
        <f t="shared" si="0"/>
        <v>70857.899999999994</v>
      </c>
    </row>
    <row r="24" spans="1:6">
      <c r="A24" s="10" t="s">
        <v>32</v>
      </c>
      <c r="B24" s="10"/>
      <c r="C24" s="19">
        <f>C25+C26+C27</f>
        <v>37694.879999999997</v>
      </c>
      <c r="D24" s="9"/>
      <c r="E24" s="9">
        <f t="shared" si="0"/>
        <v>37694.879999999997</v>
      </c>
    </row>
    <row r="25" spans="1:6">
      <c r="A25" s="12" t="s">
        <v>15</v>
      </c>
      <c r="B25" s="12"/>
      <c r="C25" s="18">
        <v>1997.61</v>
      </c>
      <c r="D25" s="9"/>
      <c r="E25" s="9">
        <f t="shared" si="0"/>
        <v>1997.61</v>
      </c>
    </row>
    <row r="26" spans="1:6" ht="16.5" customHeight="1">
      <c r="A26" s="15" t="s">
        <v>17</v>
      </c>
      <c r="B26" s="15"/>
      <c r="C26" s="18">
        <v>34797.269999999997</v>
      </c>
      <c r="D26" s="9"/>
      <c r="E26" s="9">
        <f t="shared" si="0"/>
        <v>34797.269999999997</v>
      </c>
    </row>
    <row r="27" spans="1:6">
      <c r="A27" s="15" t="s">
        <v>27</v>
      </c>
      <c r="B27" s="15"/>
      <c r="C27" s="18">
        <v>900</v>
      </c>
      <c r="D27" s="9"/>
      <c r="E27" s="9">
        <f t="shared" si="0"/>
        <v>900</v>
      </c>
    </row>
    <row r="28" spans="1:6">
      <c r="A28" s="10" t="s">
        <v>43</v>
      </c>
      <c r="B28" s="10"/>
      <c r="C28" s="18">
        <f>2963.55+16341.2-3843.03+1240-1021.18</f>
        <v>15680.54</v>
      </c>
      <c r="D28" s="9"/>
      <c r="E28" s="9">
        <f t="shared" si="0"/>
        <v>15680.54</v>
      </c>
    </row>
    <row r="29" spans="1:6">
      <c r="A29" s="10" t="s">
        <v>42</v>
      </c>
      <c r="B29" s="10"/>
      <c r="C29" s="18">
        <v>11847.23</v>
      </c>
      <c r="D29" s="9"/>
      <c r="E29" s="9"/>
    </row>
    <row r="30" spans="1:6">
      <c r="A30" s="10" t="s">
        <v>16</v>
      </c>
      <c r="B30" s="10"/>
      <c r="C30" s="18">
        <v>961.6</v>
      </c>
      <c r="D30" s="9"/>
      <c r="E30" s="9">
        <f t="shared" si="0"/>
        <v>961.6</v>
      </c>
    </row>
    <row r="31" spans="1:6">
      <c r="A31" s="10" t="s">
        <v>14</v>
      </c>
      <c r="B31" s="10"/>
      <c r="C31" s="18">
        <v>11607.71</v>
      </c>
      <c r="D31" s="9"/>
      <c r="E31" s="9">
        <f t="shared" si="0"/>
        <v>11607.71</v>
      </c>
    </row>
    <row r="32" spans="1:6" ht="18" customHeight="1">
      <c r="A32" s="8" t="s">
        <v>18</v>
      </c>
      <c r="B32" s="8"/>
      <c r="C32" s="18">
        <v>58941.56</v>
      </c>
      <c r="D32" s="9"/>
      <c r="E32" s="9">
        <f t="shared" si="0"/>
        <v>58941.56</v>
      </c>
      <c r="F32" s="21">
        <v>0.2</v>
      </c>
    </row>
    <row r="33" spans="1:5" ht="15" customHeight="1">
      <c r="A33" s="8" t="s">
        <v>25</v>
      </c>
      <c r="B33" s="8"/>
      <c r="C33" s="18">
        <v>2300</v>
      </c>
      <c r="D33" s="9"/>
      <c r="E33" s="9">
        <f t="shared" si="0"/>
        <v>2300</v>
      </c>
    </row>
    <row r="34" spans="1:5" ht="14.25" customHeight="1">
      <c r="A34" s="8" t="s">
        <v>26</v>
      </c>
      <c r="B34" s="8"/>
      <c r="C34" s="18">
        <v>800</v>
      </c>
      <c r="D34" s="9"/>
      <c r="E34" s="9">
        <f t="shared" si="0"/>
        <v>800</v>
      </c>
    </row>
    <row r="35" spans="1:5" ht="12.75" customHeight="1">
      <c r="A35" s="10" t="s">
        <v>36</v>
      </c>
      <c r="B35" s="10"/>
      <c r="C35" s="19">
        <f>C16-C17</f>
        <v>-1015.6699999999837</v>
      </c>
      <c r="D35" s="9"/>
      <c r="E35" s="9">
        <f t="shared" si="0"/>
        <v>-1015.6699999999837</v>
      </c>
    </row>
    <row r="36" spans="1:5" ht="15" customHeight="1">
      <c r="A36" s="13" t="s">
        <v>37</v>
      </c>
      <c r="B36" s="13">
        <v>-225581.09</v>
      </c>
      <c r="C36" s="18">
        <f>C35+B36</f>
        <v>-226596.75999999998</v>
      </c>
      <c r="D36" s="1"/>
      <c r="E36" s="9">
        <f t="shared" si="0"/>
        <v>-226596.75999999998</v>
      </c>
    </row>
    <row r="37" spans="1:5">
      <c r="A37" s="10" t="s">
        <v>29</v>
      </c>
      <c r="B37" s="10">
        <v>143586.15</v>
      </c>
      <c r="C37" s="18">
        <f>C13-C14+B37</f>
        <v>180983.4</v>
      </c>
      <c r="D37" s="9"/>
      <c r="E37" s="9">
        <f t="shared" si="0"/>
        <v>180983.4</v>
      </c>
    </row>
    <row r="38" spans="1:5">
      <c r="A38" s="10" t="s">
        <v>30</v>
      </c>
      <c r="B38" s="10">
        <v>195685.53</v>
      </c>
      <c r="C38" s="18">
        <v>233482.6</v>
      </c>
      <c r="D38" s="9"/>
      <c r="E38" s="9">
        <f t="shared" si="0"/>
        <v>233482.6</v>
      </c>
    </row>
    <row r="39" spans="1:5" ht="66" customHeight="1">
      <c r="A39" s="11" t="s">
        <v>19</v>
      </c>
      <c r="B39" s="16"/>
      <c r="C39" s="1"/>
      <c r="D39" s="27"/>
      <c r="E39" s="28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39:E39"/>
    <mergeCell ref="A6:C6"/>
    <mergeCell ref="D6:E6"/>
    <mergeCell ref="A7:C7"/>
    <mergeCell ref="D7:E7"/>
    <mergeCell ref="A8:C8"/>
    <mergeCell ref="D8:E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19" zoomScale="130" zoomScaleNormal="130" workbookViewId="0">
      <selection activeCell="B19" sqref="B1:B1048576"/>
    </sheetView>
  </sheetViews>
  <sheetFormatPr defaultRowHeight="15"/>
  <cols>
    <col min="1" max="1" width="43.7109375" customWidth="1"/>
    <col min="2" max="2" width="14" hidden="1" customWidth="1"/>
    <col min="3" max="3" width="11.28515625" customWidth="1"/>
    <col min="4" max="4" width="12" customWidth="1"/>
    <col min="5" max="5" width="19.28515625" customWidth="1"/>
  </cols>
  <sheetData>
    <row r="1" spans="1:5" ht="42.75" customHeight="1">
      <c r="A1" s="36" t="s">
        <v>40</v>
      </c>
      <c r="B1" s="36"/>
      <c r="C1" s="37"/>
      <c r="D1" s="37"/>
      <c r="E1" s="37"/>
    </row>
    <row r="2" spans="1:5" ht="9.75" customHeight="1" thickBot="1">
      <c r="A2" s="1"/>
      <c r="B2" s="1"/>
      <c r="C2" s="1"/>
      <c r="D2" s="1"/>
      <c r="E2" s="1"/>
    </row>
    <row r="3" spans="1:5">
      <c r="A3" s="38" t="s">
        <v>0</v>
      </c>
      <c r="B3" s="39"/>
      <c r="C3" s="40"/>
      <c r="D3" s="41" t="s">
        <v>1</v>
      </c>
      <c r="E3" s="42"/>
    </row>
    <row r="4" spans="1:5" ht="11.25" customHeight="1">
      <c r="A4" s="29" t="s">
        <v>2</v>
      </c>
      <c r="B4" s="30"/>
      <c r="C4" s="31"/>
      <c r="D4" s="32">
        <v>4226.78</v>
      </c>
      <c r="E4" s="33"/>
    </row>
    <row r="5" spans="1:5" ht="12.75" customHeight="1">
      <c r="A5" s="29" t="s">
        <v>3</v>
      </c>
      <c r="B5" s="30"/>
      <c r="C5" s="31"/>
      <c r="D5" s="32">
        <v>759.71</v>
      </c>
      <c r="E5" s="33"/>
    </row>
    <row r="6" spans="1:5" ht="12" customHeight="1">
      <c r="A6" s="29" t="s">
        <v>4</v>
      </c>
      <c r="B6" s="30"/>
      <c r="C6" s="31"/>
      <c r="D6" s="32">
        <v>1168.5</v>
      </c>
      <c r="E6" s="33"/>
    </row>
    <row r="7" spans="1:5" ht="13.5" customHeight="1">
      <c r="A7" s="29" t="s">
        <v>5</v>
      </c>
      <c r="B7" s="30"/>
      <c r="C7" s="31"/>
      <c r="D7" s="34"/>
      <c r="E7" s="35"/>
    </row>
    <row r="8" spans="1:5" ht="12.75" customHeight="1">
      <c r="A8" s="29" t="s">
        <v>6</v>
      </c>
      <c r="B8" s="30"/>
      <c r="C8" s="31"/>
      <c r="D8" s="32">
        <v>87</v>
      </c>
      <c r="E8" s="33"/>
    </row>
    <row r="9" spans="1:5" ht="15.75" thickBot="1">
      <c r="A9" s="22" t="s">
        <v>7</v>
      </c>
      <c r="B9" s="23"/>
      <c r="C9" s="24"/>
      <c r="D9" s="25">
        <v>20.170000000000002</v>
      </c>
      <c r="E9" s="26"/>
    </row>
    <row r="10" spans="1:5" ht="8.25" customHeight="1">
      <c r="A10" s="2"/>
      <c r="B10" s="2"/>
      <c r="C10" s="3"/>
      <c r="D10" s="3"/>
      <c r="E10" s="3"/>
    </row>
    <row r="11" spans="1:5" ht="34.5" customHeight="1">
      <c r="A11" s="4"/>
      <c r="B11" s="17" t="s">
        <v>39</v>
      </c>
      <c r="C11" s="5" t="s">
        <v>8</v>
      </c>
      <c r="D11" s="5" t="s">
        <v>9</v>
      </c>
      <c r="E11" s="6" t="s">
        <v>10</v>
      </c>
    </row>
    <row r="12" spans="1:5" ht="12.75" customHeight="1">
      <c r="A12" s="7">
        <v>1</v>
      </c>
      <c r="B12" s="7"/>
      <c r="C12" s="7">
        <v>2</v>
      </c>
      <c r="D12" s="7">
        <v>3</v>
      </c>
      <c r="E12" s="7">
        <v>4</v>
      </c>
    </row>
    <row r="13" spans="1:5" ht="16.5" customHeight="1">
      <c r="A13" s="8" t="s">
        <v>11</v>
      </c>
      <c r="B13" s="8"/>
      <c r="C13" s="18">
        <v>283431.8</v>
      </c>
      <c r="D13" s="9"/>
      <c r="E13" s="9">
        <f>C13+D13</f>
        <v>283431.8</v>
      </c>
    </row>
    <row r="14" spans="1:5" ht="23.25" customHeight="1">
      <c r="A14" s="8" t="s">
        <v>28</v>
      </c>
      <c r="B14" s="8"/>
      <c r="C14" s="18">
        <v>279281.11</v>
      </c>
      <c r="D14" s="9"/>
      <c r="E14" s="9">
        <f t="shared" ref="E14:E38" si="0">C14+D14</f>
        <v>279281.11</v>
      </c>
    </row>
    <row r="15" spans="1:5" ht="21">
      <c r="A15" s="14" t="s">
        <v>31</v>
      </c>
      <c r="B15" s="14"/>
      <c r="C15" s="18">
        <v>7400</v>
      </c>
      <c r="D15" s="9"/>
      <c r="E15" s="9">
        <f t="shared" si="0"/>
        <v>7400</v>
      </c>
    </row>
    <row r="16" spans="1:5">
      <c r="A16" s="14" t="s">
        <v>35</v>
      </c>
      <c r="B16" s="14"/>
      <c r="C16" s="19">
        <f>C14+C15</f>
        <v>286681.11</v>
      </c>
      <c r="D16" s="9"/>
      <c r="E16" s="9"/>
    </row>
    <row r="17" spans="1:5">
      <c r="A17" s="10" t="s">
        <v>12</v>
      </c>
      <c r="B17" s="10"/>
      <c r="C17" s="19">
        <f>C18+C19+C20+C21+C22+C23+C24+C28+C30+C31+C32+C33+C34+C29</f>
        <v>462950.0199999999</v>
      </c>
      <c r="D17" s="9"/>
      <c r="E17" s="9">
        <f t="shared" si="0"/>
        <v>462950.0199999999</v>
      </c>
    </row>
    <row r="18" spans="1:5" ht="22.5" customHeight="1">
      <c r="A18" s="12" t="s">
        <v>20</v>
      </c>
      <c r="B18" s="12"/>
      <c r="C18" s="18">
        <v>46917.27</v>
      </c>
      <c r="D18" s="9"/>
      <c r="E18" s="9">
        <f t="shared" si="0"/>
        <v>46917.27</v>
      </c>
    </row>
    <row r="19" spans="1:5">
      <c r="A19" s="12" t="s">
        <v>21</v>
      </c>
      <c r="B19" s="12"/>
      <c r="C19" s="18">
        <v>0</v>
      </c>
      <c r="D19" s="9"/>
      <c r="E19" s="9">
        <f t="shared" si="0"/>
        <v>0</v>
      </c>
    </row>
    <row r="20" spans="1:5">
      <c r="A20" s="12" t="s">
        <v>22</v>
      </c>
      <c r="B20" s="12"/>
      <c r="C20" s="18">
        <v>5576</v>
      </c>
      <c r="D20" s="9"/>
      <c r="E20" s="9">
        <f t="shared" si="0"/>
        <v>5576</v>
      </c>
    </row>
    <row r="21" spans="1:5">
      <c r="A21" s="12" t="s">
        <v>23</v>
      </c>
      <c r="B21" s="12"/>
      <c r="C21" s="18">
        <v>8617.5300000000007</v>
      </c>
      <c r="D21" s="9"/>
      <c r="E21" s="9">
        <f t="shared" si="0"/>
        <v>8617.5300000000007</v>
      </c>
    </row>
    <row r="22" spans="1:5">
      <c r="A22" s="12" t="s">
        <v>24</v>
      </c>
      <c r="B22" s="12"/>
      <c r="C22" s="18">
        <v>0</v>
      </c>
      <c r="D22" s="9"/>
      <c r="E22" s="9">
        <f t="shared" si="0"/>
        <v>0</v>
      </c>
    </row>
    <row r="23" spans="1:5" ht="36">
      <c r="A23" s="8" t="s">
        <v>13</v>
      </c>
      <c r="B23" s="8"/>
      <c r="C23" s="19">
        <v>70857.899999999994</v>
      </c>
      <c r="D23" s="9"/>
      <c r="E23" s="9">
        <f t="shared" si="0"/>
        <v>70857.899999999994</v>
      </c>
    </row>
    <row r="24" spans="1:5">
      <c r="A24" s="10" t="s">
        <v>32</v>
      </c>
      <c r="B24" s="10"/>
      <c r="C24" s="19">
        <f>C25+C26+C27</f>
        <v>234277.38</v>
      </c>
      <c r="D24" s="9"/>
      <c r="E24" s="9">
        <f t="shared" si="0"/>
        <v>234277.38</v>
      </c>
    </row>
    <row r="25" spans="1:5">
      <c r="A25" s="12" t="s">
        <v>15</v>
      </c>
      <c r="B25" s="12"/>
      <c r="C25" s="18">
        <v>40623.24</v>
      </c>
      <c r="D25" s="9"/>
      <c r="E25" s="9">
        <f t="shared" si="0"/>
        <v>40623.24</v>
      </c>
    </row>
    <row r="26" spans="1:5" ht="16.5" customHeight="1">
      <c r="A26" s="15" t="s">
        <v>17</v>
      </c>
      <c r="B26" s="15"/>
      <c r="C26" s="18">
        <f>4207+37347.14</f>
        <v>41554.14</v>
      </c>
      <c r="D26" s="9"/>
      <c r="E26" s="9">
        <f t="shared" si="0"/>
        <v>41554.14</v>
      </c>
    </row>
    <row r="27" spans="1:5">
      <c r="A27" s="15" t="s">
        <v>27</v>
      </c>
      <c r="B27" s="15"/>
      <c r="C27" s="18">
        <v>152100</v>
      </c>
      <c r="D27" s="9"/>
      <c r="E27" s="9">
        <f t="shared" si="0"/>
        <v>152100</v>
      </c>
    </row>
    <row r="28" spans="1:5">
      <c r="A28" s="10" t="s">
        <v>43</v>
      </c>
      <c r="B28" s="10"/>
      <c r="C28" s="18">
        <v>20854.04</v>
      </c>
      <c r="D28" s="9"/>
      <c r="E28" s="9">
        <f t="shared" si="0"/>
        <v>20854.04</v>
      </c>
    </row>
    <row r="29" spans="1:5">
      <c r="A29" s="10" t="s">
        <v>42</v>
      </c>
      <c r="B29" s="10"/>
      <c r="C29" s="18">
        <v>0</v>
      </c>
      <c r="D29" s="9"/>
      <c r="E29" s="9"/>
    </row>
    <row r="30" spans="1:5">
      <c r="A30" s="10" t="s">
        <v>16</v>
      </c>
      <c r="B30" s="10"/>
      <c r="C30" s="18">
        <v>5475</v>
      </c>
      <c r="D30" s="9"/>
      <c r="E30" s="9">
        <f t="shared" si="0"/>
        <v>5475</v>
      </c>
    </row>
    <row r="31" spans="1:5">
      <c r="A31" s="10" t="s">
        <v>14</v>
      </c>
      <c r="B31" s="10"/>
      <c r="C31" s="18">
        <v>10892.98</v>
      </c>
      <c r="D31" s="9"/>
      <c r="E31" s="9">
        <f t="shared" si="0"/>
        <v>10892.98</v>
      </c>
    </row>
    <row r="32" spans="1:5" ht="18" customHeight="1">
      <c r="A32" s="8" t="s">
        <v>18</v>
      </c>
      <c r="B32" s="8"/>
      <c r="C32" s="18">
        <v>56481.919999999998</v>
      </c>
      <c r="D32" s="9"/>
      <c r="E32" s="9">
        <f t="shared" si="0"/>
        <v>56481.919999999998</v>
      </c>
    </row>
    <row r="33" spans="1:5" ht="15" customHeight="1">
      <c r="A33" s="8" t="s">
        <v>25</v>
      </c>
      <c r="B33" s="8"/>
      <c r="C33" s="18">
        <v>2200</v>
      </c>
      <c r="D33" s="9"/>
      <c r="E33" s="9">
        <f t="shared" si="0"/>
        <v>2200</v>
      </c>
    </row>
    <row r="34" spans="1:5" ht="14.25" customHeight="1">
      <c r="A34" s="8" t="s">
        <v>26</v>
      </c>
      <c r="B34" s="8"/>
      <c r="C34" s="18">
        <v>800</v>
      </c>
      <c r="D34" s="9"/>
      <c r="E34" s="9">
        <f t="shared" si="0"/>
        <v>800</v>
      </c>
    </row>
    <row r="35" spans="1:5" ht="12.75" customHeight="1">
      <c r="A35" s="10" t="s">
        <v>38</v>
      </c>
      <c r="B35" s="10"/>
      <c r="C35" s="19">
        <f>C16-C17</f>
        <v>-176268.90999999992</v>
      </c>
      <c r="D35" s="9"/>
      <c r="E35" s="9">
        <f t="shared" si="0"/>
        <v>-176268.90999999992</v>
      </c>
    </row>
    <row r="36" spans="1:5" ht="15" customHeight="1">
      <c r="A36" s="13" t="s">
        <v>41</v>
      </c>
      <c r="B36" s="20">
        <f>'1 квартал'!C36</f>
        <v>-226596.75999999998</v>
      </c>
      <c r="C36" s="18">
        <f>C35+B36</f>
        <v>-402865.66999999993</v>
      </c>
      <c r="D36" s="1"/>
      <c r="E36" s="9">
        <f t="shared" si="0"/>
        <v>-402865.66999999993</v>
      </c>
    </row>
    <row r="37" spans="1:5">
      <c r="A37" s="10" t="s">
        <v>29</v>
      </c>
      <c r="B37" s="20">
        <f>'1 квартал'!C37</f>
        <v>180983.4</v>
      </c>
      <c r="C37" s="18">
        <f>C13-C14+B37</f>
        <v>185134.09</v>
      </c>
      <c r="D37" s="9"/>
      <c r="E37" s="9">
        <f t="shared" si="0"/>
        <v>185134.09</v>
      </c>
    </row>
    <row r="38" spans="1:5">
      <c r="A38" s="10" t="s">
        <v>30</v>
      </c>
      <c r="B38" s="20">
        <f>'1 квартал'!C38</f>
        <v>233482.6</v>
      </c>
      <c r="C38" s="18">
        <v>231291.77</v>
      </c>
      <c r="D38" s="9"/>
      <c r="E38" s="9">
        <f t="shared" si="0"/>
        <v>231291.77</v>
      </c>
    </row>
    <row r="39" spans="1:5" ht="66" customHeight="1">
      <c r="A39" s="16" t="s">
        <v>19</v>
      </c>
      <c r="B39" s="16"/>
      <c r="C39" s="1"/>
      <c r="D39" s="27"/>
      <c r="E39" s="28"/>
    </row>
  </sheetData>
  <mergeCells count="16">
    <mergeCell ref="A9:C9"/>
    <mergeCell ref="D9:E9"/>
    <mergeCell ref="D39:E39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2018-09-20T12:00:45Z</cp:lastPrinted>
  <dcterms:created xsi:type="dcterms:W3CDTF">2015-02-18T08:40:04Z</dcterms:created>
  <dcterms:modified xsi:type="dcterms:W3CDTF">2018-09-25T12:06:17Z</dcterms:modified>
</cp:coreProperties>
</file>