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1"/>
  </bookViews>
  <sheets>
    <sheet name="1 квартал" sheetId="1" r:id="rId1"/>
    <sheet name="2 квартал" sheetId="2" r:id="rId2"/>
    <sheet name="3 квартал " sheetId="3" r:id="rId3"/>
  </sheets>
  <calcPr calcId="162913"/>
</workbook>
</file>

<file path=xl/calcChain.xml><?xml version="1.0" encoding="utf-8"?>
<calcChain xmlns="http://schemas.openxmlformats.org/spreadsheetml/2006/main">
  <c r="D40" i="2" l="1"/>
  <c r="D16" i="2" l="1"/>
  <c r="D36" i="2"/>
  <c r="D34" i="2" l="1"/>
  <c r="D17" i="2" l="1"/>
  <c r="C46" i="2" l="1"/>
  <c r="C45" i="2"/>
  <c r="F45" i="2" s="1"/>
  <c r="F46" i="2"/>
  <c r="F42" i="2"/>
  <c r="F41" i="2"/>
  <c r="F40" i="2"/>
  <c r="F39" i="2"/>
  <c r="F38" i="2"/>
  <c r="F37" i="2"/>
  <c r="F36" i="2"/>
  <c r="F35" i="2"/>
  <c r="F34" i="2"/>
  <c r="F33" i="2"/>
  <c r="F32" i="2"/>
  <c r="D31" i="2"/>
  <c r="F31" i="2" s="1"/>
  <c r="F30" i="2"/>
  <c r="F29" i="2"/>
  <c r="E28" i="2"/>
  <c r="D28" i="2"/>
  <c r="F27" i="2"/>
  <c r="F26" i="2"/>
  <c r="F25" i="2"/>
  <c r="F24" i="2"/>
  <c r="F23" i="2"/>
  <c r="F22" i="2"/>
  <c r="E21" i="2"/>
  <c r="E43" i="2" s="1"/>
  <c r="D20" i="2"/>
  <c r="F19" i="2"/>
  <c r="F18" i="2"/>
  <c r="F17" i="2"/>
  <c r="F16" i="2"/>
  <c r="F28" i="2" l="1"/>
  <c r="D21" i="2"/>
  <c r="F20" i="2"/>
  <c r="F21" i="2" l="1"/>
  <c r="D43" i="2"/>
  <c r="F43" i="2" l="1"/>
  <c r="C44" i="2" l="1"/>
  <c r="F44" i="2" l="1"/>
</calcChain>
</file>

<file path=xl/sharedStrings.xml><?xml version="1.0" encoding="utf-8"?>
<sst xmlns="http://schemas.openxmlformats.org/spreadsheetml/2006/main" count="45" uniqueCount="45">
  <si>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</si>
  <si>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</si>
  <si>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</si>
  <si>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</si>
  <si>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</si>
  <si>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</si>
  <si>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</si>
  <si>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</si>
  <si>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</si>
  <si>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</si>
  <si>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</si>
  <si>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</si>
  <si>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</si>
  <si>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</si>
  <si>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</si>
  <si>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</si>
  <si>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</si>
  <si>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</si>
  <si>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</si>
  <si>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</si>
  <si>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</si>
  <si>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</si>
  <si>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</si>
  <si>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</si>
  <si>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</si>
  <si>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</si>
  <si>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</si>
  <si>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</si>
  <si>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</si>
  <si>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</si>
  <si>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</si>
  <si>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</si>
  <si>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</si>
  <si>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</si>
  <si>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</si>
  <si>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</si>
  <si>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</si>
  <si>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</si>
  <si>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Нераспределенный ОДН</t>
  </si>
  <si>
    <t>Затраты на заработную плату рабочим  текущего  ремонта (с отчислениями на  соцнужды)</t>
  </si>
  <si>
    <t>ИТОГО ДОХОДОВ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</si>
  <si>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2 кв. 2018  год</t>
  </si>
  <si>
    <t>Всего за 1 кв. 2018 год</t>
  </si>
  <si>
    <t>Остаток неиспользованных средств за 2 кв.18г.</t>
  </si>
  <si>
    <t>Остаток неиспользованных средств на 01.07.18г.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</si>
</sst>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9" fontId="1" fillId="2" borderId="0" xfId="0" applyNumberFormat="1" applyFont="1" applyFill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zoomScale="130" zoomScaleNormal="130" workbookViewId="0">
      <selection activeCell="B4" sqref="B4:F47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8" width="0" style="4" hidden="1" customWidth="1"/>
    <col min="9" max="16384" width="9.140625" style="4"/>
  </cols>
  <sheetData>
    <row r="1" spans="2:9" ht="3.75" customHeight="1" x14ac:dyDescent="0.2">
      <c r="B1" s="5"/>
      <c r="C1" s="5"/>
      <c r="D1" s="5"/>
      <c r="E1" s="5"/>
      <c r="F1" s="22"/>
      <c r="G1" s="5"/>
      <c r="H1" s="5"/>
    </row>
    <row r="2" spans="2:9" ht="2.25" customHeight="1" x14ac:dyDescent="0.2">
      <c r="B2" s="5"/>
      <c r="C2" s="5"/>
      <c r="D2" s="5"/>
      <c r="E2" s="5"/>
      <c r="F2" s="23"/>
      <c r="G2" s="5"/>
      <c r="H2" s="5"/>
      <c r="I2" s="5"/>
    </row>
    <row r="3" spans="2:9" ht="6.75" customHeight="1" x14ac:dyDescent="0.2">
      <c r="B3" s="5"/>
      <c r="C3" s="5"/>
      <c r="D3" s="5"/>
      <c r="E3" s="5"/>
      <c r="F3" s="23"/>
      <c r="G3" s="5"/>
      <c r="H3" s="5"/>
      <c r="I3" s="5"/>
    </row>
    <row r="4" spans="2:9" ht="45" customHeight="1" x14ac:dyDescent="0.2">
      <c r="B4" s="5"/>
      <c r="C4" s="5"/>
      <c r="D4" s="5"/>
    </row>
    <row r="5" spans="2:9" ht="5.25" customHeight="1" x14ac:dyDescent="0.2"/>
    <row r="12" spans="2:9" ht="25.5" customHeight="1" x14ac:dyDescent="0.2"/>
    <row r="13" spans="2:9" ht="9.75" customHeight="1" x14ac:dyDescent="0.2"/>
    <row r="14" spans="2:9" ht="33.75" customHeight="1" x14ac:dyDescent="0.2"/>
    <row r="20" ht="18" customHeight="1" x14ac:dyDescent="0.2"/>
    <row r="21" ht="24.75" customHeight="1" x14ac:dyDescent="0.2"/>
    <row r="22" ht="13.5" customHeight="1" x14ac:dyDescent="0.2"/>
    <row r="38" spans="3:3" ht="14.25" customHeight="1" x14ac:dyDescent="0.2">
      <c r="C38" s="21"/>
    </row>
    <row r="39" spans="3:3" ht="12.75" customHeight="1" x14ac:dyDescent="0.2"/>
    <row r="40" spans="3:3" ht="14.25" customHeight="1" x14ac:dyDescent="0.2"/>
    <row r="41" spans="3:3" ht="11.25" customHeight="1" x14ac:dyDescent="0.2"/>
    <row r="42" spans="3:3" ht="12" customHeight="1" x14ac:dyDescent="0.2"/>
    <row r="43" spans="3:3" ht="13.5" customHeight="1" x14ac:dyDescent="0.2"/>
    <row r="44" spans="3:3" ht="13.5" customHeight="1" x14ac:dyDescent="0.2"/>
    <row r="47" spans="3:3" ht="83.25" customHeight="1" x14ac:dyDescent="0.2"/>
  </sheetData>
  <mergeCells count="1">
    <mergeCell ref="F1:F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130" zoomScaleNormal="130" workbookViewId="0">
      <selection activeCell="E8" sqref="E8:F8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 x14ac:dyDescent="0.2">
      <c r="B1" s="5"/>
      <c r="C1" s="5"/>
      <c r="D1" s="5"/>
      <c r="E1" s="5"/>
      <c r="F1" s="22"/>
      <c r="G1" s="5"/>
      <c r="H1" s="5"/>
    </row>
    <row r="2" spans="2:9" ht="2.25" customHeight="1" x14ac:dyDescent="0.2">
      <c r="B2" s="5"/>
      <c r="C2" s="5"/>
      <c r="D2" s="5"/>
      <c r="E2" s="5"/>
      <c r="F2" s="23"/>
      <c r="G2" s="5"/>
      <c r="H2" s="5"/>
      <c r="I2" s="5"/>
    </row>
    <row r="3" spans="2:9" ht="6.75" customHeight="1" x14ac:dyDescent="0.2">
      <c r="B3" s="5"/>
      <c r="C3" s="5"/>
      <c r="D3" s="5"/>
      <c r="E3" s="5"/>
      <c r="F3" s="23"/>
      <c r="G3" s="5"/>
      <c r="H3" s="5"/>
      <c r="I3" s="5"/>
    </row>
    <row r="4" spans="2:9" ht="45" customHeight="1" x14ac:dyDescent="0.2">
      <c r="B4" s="36" t="s">
        <v>41</v>
      </c>
      <c r="C4" s="36"/>
      <c r="D4" s="37"/>
      <c r="E4" s="37"/>
      <c r="F4" s="37"/>
      <c r="G4" s="5"/>
      <c r="H4" s="5"/>
      <c r="I4" s="5"/>
    </row>
    <row r="5" spans="2:9" ht="5.25" customHeight="1" thickBot="1" x14ac:dyDescent="0.25"/>
    <row r="6" spans="2:9" ht="12" x14ac:dyDescent="0.2">
      <c r="B6" s="38" t="s">
        <v>0</v>
      </c>
      <c r="C6" s="39"/>
      <c r="D6" s="40"/>
      <c r="E6" s="41" t="s">
        <v>19</v>
      </c>
      <c r="F6" s="42"/>
    </row>
    <row r="7" spans="2:9" ht="12" x14ac:dyDescent="0.2">
      <c r="B7" s="24" t="s">
        <v>1</v>
      </c>
      <c r="C7" s="25"/>
      <c r="D7" s="26"/>
      <c r="E7" s="27">
        <v>16238.7</v>
      </c>
      <c r="F7" s="28"/>
    </row>
    <row r="8" spans="2:9" ht="12" x14ac:dyDescent="0.2">
      <c r="B8" s="24" t="s">
        <v>2</v>
      </c>
      <c r="C8" s="25"/>
      <c r="D8" s="26"/>
      <c r="E8" s="27">
        <v>668.3</v>
      </c>
      <c r="F8" s="28"/>
    </row>
    <row r="9" spans="2:9" ht="12" x14ac:dyDescent="0.2">
      <c r="B9" s="24" t="s">
        <v>3</v>
      </c>
      <c r="C9" s="25"/>
      <c r="D9" s="26"/>
      <c r="E9" s="27">
        <v>2928</v>
      </c>
      <c r="F9" s="28"/>
    </row>
    <row r="10" spans="2:9" ht="12" x14ac:dyDescent="0.2">
      <c r="B10" s="24" t="s">
        <v>4</v>
      </c>
      <c r="C10" s="25"/>
      <c r="D10" s="26"/>
      <c r="E10" s="27">
        <v>4764.3999999999996</v>
      </c>
      <c r="F10" s="28"/>
    </row>
    <row r="11" spans="2:9" ht="12" x14ac:dyDescent="0.2">
      <c r="B11" s="24" t="s">
        <v>21</v>
      </c>
      <c r="C11" s="25"/>
      <c r="D11" s="26"/>
      <c r="E11" s="27">
        <v>716</v>
      </c>
      <c r="F11" s="28"/>
    </row>
    <row r="12" spans="2:9" ht="25.5" customHeight="1" thickBot="1" x14ac:dyDescent="0.25">
      <c r="B12" s="29" t="s">
        <v>5</v>
      </c>
      <c r="C12" s="30"/>
      <c r="D12" s="31"/>
      <c r="E12" s="32">
        <v>21.28</v>
      </c>
      <c r="F12" s="33"/>
    </row>
    <row r="13" spans="2:9" ht="9.75" customHeight="1" x14ac:dyDescent="0.2">
      <c r="B13" s="2"/>
      <c r="C13" s="2"/>
      <c r="D13" s="3"/>
      <c r="E13" s="3"/>
      <c r="F13" s="3"/>
    </row>
    <row r="14" spans="2:9" ht="33.75" customHeight="1" x14ac:dyDescent="0.2">
      <c r="B14" s="1"/>
      <c r="C14" s="19" t="s">
        <v>42</v>
      </c>
      <c r="D14" s="7" t="s">
        <v>6</v>
      </c>
      <c r="E14" s="7" t="s">
        <v>7</v>
      </c>
      <c r="F14" s="9" t="s">
        <v>17</v>
      </c>
    </row>
    <row r="15" spans="2:9" x14ac:dyDescent="0.2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 x14ac:dyDescent="0.2">
      <c r="B16" s="10" t="s">
        <v>8</v>
      </c>
      <c r="C16" s="10"/>
      <c r="D16" s="16">
        <f>980460.87+34718.94</f>
        <v>1015179.81</v>
      </c>
      <c r="E16" s="6"/>
      <c r="F16" s="16">
        <f>D16+E16</f>
        <v>1015179.81</v>
      </c>
    </row>
    <row r="17" spans="2:6" ht="12" x14ac:dyDescent="0.2">
      <c r="B17" s="11" t="s">
        <v>34</v>
      </c>
      <c r="C17" s="11"/>
      <c r="D17" s="16">
        <f>964727.49+23145.96</f>
        <v>987873.45</v>
      </c>
      <c r="E17" s="6"/>
      <c r="F17" s="16">
        <f t="shared" ref="F17:F46" si="0">D17+E17</f>
        <v>987873.45</v>
      </c>
    </row>
    <row r="18" spans="2:6" ht="24" x14ac:dyDescent="0.2">
      <c r="B18" s="10" t="s">
        <v>20</v>
      </c>
      <c r="C18" s="10"/>
      <c r="D18" s="16">
        <v>8900</v>
      </c>
      <c r="E18" s="6"/>
      <c r="F18" s="16">
        <f t="shared" si="0"/>
        <v>8900</v>
      </c>
    </row>
    <row r="19" spans="2:6" ht="12" x14ac:dyDescent="0.2">
      <c r="B19" s="10" t="s">
        <v>35</v>
      </c>
      <c r="C19" s="10"/>
      <c r="D19" s="16">
        <v>39003.050000000003</v>
      </c>
      <c r="E19" s="6"/>
      <c r="F19" s="16">
        <f t="shared" si="0"/>
        <v>39003.050000000003</v>
      </c>
    </row>
    <row r="20" spans="2:6" ht="18" customHeight="1" x14ac:dyDescent="0.2">
      <c r="B20" s="10" t="s">
        <v>40</v>
      </c>
      <c r="C20" s="10"/>
      <c r="D20" s="17">
        <f>D17+D18+D19</f>
        <v>1035776.5</v>
      </c>
      <c r="E20" s="6"/>
      <c r="F20" s="16">
        <f t="shared" si="0"/>
        <v>1035776.5</v>
      </c>
    </row>
    <row r="21" spans="2:6" ht="24.75" customHeight="1" x14ac:dyDescent="0.2">
      <c r="B21" s="11" t="s">
        <v>9</v>
      </c>
      <c r="C21" s="11"/>
      <c r="D21" s="17">
        <f>D22+D23+D24+D25+D26+D27+D28+D31+D35+D36+D37+D38+D39+D40+D41+D42</f>
        <v>1110801.9500000002</v>
      </c>
      <c r="E21" s="6">
        <f>SUM(E22:E27)</f>
        <v>0</v>
      </c>
      <c r="F21" s="16">
        <f t="shared" si="0"/>
        <v>1110801.9500000002</v>
      </c>
    </row>
    <row r="22" spans="2:6" ht="13.5" customHeight="1" x14ac:dyDescent="0.2">
      <c r="B22" s="12" t="s">
        <v>10</v>
      </c>
      <c r="C22" s="12"/>
      <c r="D22" s="16">
        <v>149088.6</v>
      </c>
      <c r="E22" s="6"/>
      <c r="F22" s="16">
        <f t="shared" si="0"/>
        <v>149088.6</v>
      </c>
    </row>
    <row r="23" spans="2:6" ht="12" x14ac:dyDescent="0.2">
      <c r="B23" s="12" t="s">
        <v>11</v>
      </c>
      <c r="C23" s="12"/>
      <c r="D23" s="16">
        <v>0</v>
      </c>
      <c r="E23" s="6"/>
      <c r="F23" s="16">
        <f t="shared" si="0"/>
        <v>0</v>
      </c>
    </row>
    <row r="24" spans="2:6" ht="12" x14ac:dyDescent="0.2">
      <c r="B24" s="12" t="s">
        <v>12</v>
      </c>
      <c r="C24" s="12"/>
      <c r="D24" s="16">
        <v>0</v>
      </c>
      <c r="E24" s="6"/>
      <c r="F24" s="16">
        <f t="shared" si="0"/>
        <v>0</v>
      </c>
    </row>
    <row r="25" spans="2:6" ht="12" x14ac:dyDescent="0.2">
      <c r="B25" s="13" t="s">
        <v>24</v>
      </c>
      <c r="C25" s="13"/>
      <c r="D25" s="16">
        <v>52182</v>
      </c>
      <c r="E25" s="6"/>
      <c r="F25" s="16">
        <f t="shared" si="0"/>
        <v>52182</v>
      </c>
    </row>
    <row r="26" spans="2:6" ht="12" x14ac:dyDescent="0.2">
      <c r="B26" s="13" t="s">
        <v>25</v>
      </c>
      <c r="C26" s="13"/>
      <c r="D26" s="16">
        <v>3795.6</v>
      </c>
      <c r="E26" s="6"/>
      <c r="F26" s="16">
        <f t="shared" si="0"/>
        <v>3795.6</v>
      </c>
    </row>
    <row r="27" spans="2:6" ht="12" x14ac:dyDescent="0.2">
      <c r="B27" s="12" t="s">
        <v>13</v>
      </c>
      <c r="C27" s="12"/>
      <c r="D27" s="16">
        <v>0</v>
      </c>
      <c r="E27" s="6"/>
      <c r="F27" s="16">
        <f t="shared" si="0"/>
        <v>0</v>
      </c>
    </row>
    <row r="28" spans="2:6" ht="36" x14ac:dyDescent="0.2">
      <c r="B28" s="10" t="s">
        <v>18</v>
      </c>
      <c r="C28" s="10"/>
      <c r="D28" s="17">
        <f>D29+D30</f>
        <v>156277.62</v>
      </c>
      <c r="E28" s="6">
        <f>SUM(E29:E30)</f>
        <v>0</v>
      </c>
      <c r="F28" s="16">
        <f t="shared" si="0"/>
        <v>156277.62</v>
      </c>
    </row>
    <row r="29" spans="2:6" ht="24" x14ac:dyDescent="0.2">
      <c r="B29" s="13" t="s">
        <v>36</v>
      </c>
      <c r="C29" s="13"/>
      <c r="D29" s="16">
        <v>93275.199999999997</v>
      </c>
      <c r="E29" s="6"/>
      <c r="F29" s="16">
        <f t="shared" si="0"/>
        <v>93275.199999999997</v>
      </c>
    </row>
    <row r="30" spans="2:6" ht="24" x14ac:dyDescent="0.2">
      <c r="B30" s="13" t="s">
        <v>16</v>
      </c>
      <c r="C30" s="13"/>
      <c r="D30" s="16">
        <v>63002.42</v>
      </c>
      <c r="E30" s="6"/>
      <c r="F30" s="16">
        <f t="shared" si="0"/>
        <v>63002.42</v>
      </c>
    </row>
    <row r="31" spans="2:6" ht="12" x14ac:dyDescent="0.2">
      <c r="B31" s="10" t="s">
        <v>37</v>
      </c>
      <c r="C31" s="10"/>
      <c r="D31" s="17">
        <f>D32+D33+D34</f>
        <v>439061.79000000004</v>
      </c>
      <c r="E31" s="6"/>
      <c r="F31" s="16">
        <f t="shared" si="0"/>
        <v>439061.79000000004</v>
      </c>
    </row>
    <row r="32" spans="2:6" ht="12" x14ac:dyDescent="0.2">
      <c r="B32" s="12" t="s">
        <v>15</v>
      </c>
      <c r="C32" s="12"/>
      <c r="D32" s="16">
        <v>105588.1</v>
      </c>
      <c r="E32" s="6"/>
      <c r="F32" s="16">
        <f t="shared" si="0"/>
        <v>105588.1</v>
      </c>
    </row>
    <row r="33" spans="2:6" ht="12" x14ac:dyDescent="0.2">
      <c r="B33" s="13" t="s">
        <v>26</v>
      </c>
      <c r="C33" s="13"/>
      <c r="D33" s="16">
        <v>189765.2</v>
      </c>
      <c r="E33" s="6"/>
      <c r="F33" s="16">
        <f t="shared" si="0"/>
        <v>189765.2</v>
      </c>
    </row>
    <row r="34" spans="2:6" ht="24" x14ac:dyDescent="0.2">
      <c r="B34" s="13" t="s">
        <v>39</v>
      </c>
      <c r="C34" s="13"/>
      <c r="D34" s="16">
        <f>12020+131688.49</f>
        <v>143708.49</v>
      </c>
      <c r="E34" s="6"/>
      <c r="F34" s="16">
        <f t="shared" si="0"/>
        <v>143708.49</v>
      </c>
    </row>
    <row r="35" spans="2:6" ht="12" x14ac:dyDescent="0.2">
      <c r="B35" s="11" t="s">
        <v>14</v>
      </c>
      <c r="C35" s="11"/>
      <c r="D35" s="16">
        <v>38409.370000000003</v>
      </c>
      <c r="E35" s="6"/>
      <c r="F35" s="16">
        <f t="shared" si="0"/>
        <v>38409.370000000003</v>
      </c>
    </row>
    <row r="36" spans="2:6" ht="12" x14ac:dyDescent="0.2">
      <c r="B36" s="11" t="s">
        <v>30</v>
      </c>
      <c r="C36" s="11"/>
      <c r="D36" s="16">
        <f>4747.06+10538.45+30000</f>
        <v>45285.51</v>
      </c>
      <c r="E36" s="6"/>
      <c r="F36" s="16">
        <f t="shared" si="0"/>
        <v>45285.51</v>
      </c>
    </row>
    <row r="37" spans="2:6" ht="12" x14ac:dyDescent="0.2">
      <c r="B37" s="11" t="s">
        <v>22</v>
      </c>
      <c r="C37" s="11"/>
      <c r="D37" s="16">
        <v>1923.2</v>
      </c>
      <c r="E37" s="6"/>
      <c r="F37" s="16">
        <f t="shared" si="0"/>
        <v>1923.2</v>
      </c>
    </row>
    <row r="38" spans="2:6" ht="14.25" customHeight="1" x14ac:dyDescent="0.2">
      <c r="B38" s="14" t="s">
        <v>27</v>
      </c>
      <c r="C38" s="14"/>
      <c r="D38" s="16">
        <v>203035.96</v>
      </c>
      <c r="E38" s="6"/>
      <c r="F38" s="16">
        <f t="shared" si="0"/>
        <v>203035.96</v>
      </c>
    </row>
    <row r="39" spans="2:6" ht="12.75" customHeight="1" x14ac:dyDescent="0.2">
      <c r="B39" s="14" t="s">
        <v>33</v>
      </c>
      <c r="C39" s="14"/>
      <c r="D39" s="16">
        <v>0</v>
      </c>
      <c r="E39" s="6"/>
      <c r="F39" s="16">
        <f t="shared" si="0"/>
        <v>0</v>
      </c>
    </row>
    <row r="40" spans="2:6" ht="14.25" customHeight="1" x14ac:dyDescent="0.2">
      <c r="B40" s="14" t="s">
        <v>38</v>
      </c>
      <c r="C40" s="14"/>
      <c r="D40" s="16">
        <f>11823.36-831.06</f>
        <v>10992.300000000001</v>
      </c>
      <c r="E40" s="6"/>
      <c r="F40" s="16">
        <f t="shared" si="0"/>
        <v>10992.300000000001</v>
      </c>
    </row>
    <row r="41" spans="2:6" ht="11.25" customHeight="1" x14ac:dyDescent="0.2">
      <c r="B41" s="10" t="s">
        <v>28</v>
      </c>
      <c r="C41" s="10"/>
      <c r="D41" s="16">
        <v>8050</v>
      </c>
      <c r="E41" s="6"/>
      <c r="F41" s="16">
        <f t="shared" si="0"/>
        <v>8050</v>
      </c>
    </row>
    <row r="42" spans="2:6" ht="12" customHeight="1" x14ac:dyDescent="0.2">
      <c r="B42" s="10" t="s">
        <v>29</v>
      </c>
      <c r="C42" s="10"/>
      <c r="D42" s="16">
        <v>2700</v>
      </c>
      <c r="E42" s="6"/>
      <c r="F42" s="16">
        <f t="shared" si="0"/>
        <v>2700</v>
      </c>
    </row>
    <row r="43" spans="2:6" ht="13.5" customHeight="1" x14ac:dyDescent="0.2">
      <c r="B43" s="11" t="s">
        <v>43</v>
      </c>
      <c r="C43" s="11"/>
      <c r="D43" s="17">
        <f>D20-D21</f>
        <v>-75025.450000000186</v>
      </c>
      <c r="E43" s="6">
        <f>E18-(E21+E28+E35+E32+E34+E33+E38)</f>
        <v>0</v>
      </c>
      <c r="F43" s="16">
        <f t="shared" si="0"/>
        <v>-75025.450000000186</v>
      </c>
    </row>
    <row r="44" spans="2:6" ht="13.5" customHeight="1" x14ac:dyDescent="0.2">
      <c r="B44" s="11" t="s">
        <v>44</v>
      </c>
      <c r="C44" s="20" t="e">
        <f>'1 квартал'!#REF!</f>
        <v>#REF!</v>
      </c>
      <c r="D44" s="16">
        <v>-120829.59</v>
      </c>
      <c r="E44" s="15"/>
      <c r="F44" s="16">
        <f t="shared" si="0"/>
        <v>-120829.59</v>
      </c>
    </row>
    <row r="45" spans="2:6" ht="12" x14ac:dyDescent="0.2">
      <c r="B45" s="11" t="s">
        <v>31</v>
      </c>
      <c r="C45" s="20" t="e">
        <f>'1 квартал'!#REF!</f>
        <v>#REF!</v>
      </c>
      <c r="D45" s="16">
        <v>135971.23000000001</v>
      </c>
      <c r="E45" s="6"/>
      <c r="F45" s="16">
        <f t="shared" si="0"/>
        <v>135971.23000000001</v>
      </c>
    </row>
    <row r="46" spans="2:6" ht="12" x14ac:dyDescent="0.2">
      <c r="B46" s="11" t="s">
        <v>32</v>
      </c>
      <c r="C46" s="20" t="e">
        <f>'1 квартал'!#REF!</f>
        <v>#REF!</v>
      </c>
      <c r="D46" s="16">
        <v>307942.78000000003</v>
      </c>
      <c r="E46" s="6"/>
      <c r="F46" s="16">
        <f t="shared" si="0"/>
        <v>307942.78000000003</v>
      </c>
    </row>
    <row r="47" spans="2:6" ht="83.25" customHeight="1" x14ac:dyDescent="0.2">
      <c r="B47" s="18" t="s">
        <v>23</v>
      </c>
      <c r="C47" s="18"/>
      <c r="E47" s="34"/>
      <c r="F47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zoomScale="130" zoomScaleNormal="130" workbookViewId="0">
      <selection activeCell="B27" sqref="B27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 x14ac:dyDescent="0.2">
      <c r="B1" s="5"/>
      <c r="C1" s="5"/>
      <c r="D1" s="5"/>
      <c r="E1" s="5"/>
      <c r="F1" s="22"/>
      <c r="G1" s="5"/>
      <c r="H1" s="5"/>
    </row>
    <row r="2" spans="2:9" ht="2.25" customHeight="1" x14ac:dyDescent="0.2">
      <c r="B2" s="5"/>
      <c r="C2" s="5"/>
      <c r="D2" s="5"/>
      <c r="E2" s="5"/>
      <c r="F2" s="23"/>
      <c r="G2" s="5"/>
      <c r="H2" s="5"/>
      <c r="I2" s="5"/>
    </row>
    <row r="3" spans="2:9" ht="6.75" customHeight="1" x14ac:dyDescent="0.2">
      <c r="B3" s="5"/>
      <c r="C3" s="5"/>
      <c r="D3" s="5"/>
      <c r="E3" s="5"/>
      <c r="F3" s="23"/>
      <c r="G3" s="5"/>
      <c r="H3" s="5"/>
      <c r="I3" s="5"/>
    </row>
    <row r="4" spans="2:9" ht="45" customHeight="1" x14ac:dyDescent="0.2">
      <c r="B4" s="5"/>
      <c r="C4" s="5"/>
      <c r="D4" s="5"/>
    </row>
    <row r="5" spans="2:9" ht="5.25" customHeight="1" x14ac:dyDescent="0.2"/>
    <row r="12" spans="2:9" ht="25.5" customHeight="1" x14ac:dyDescent="0.2"/>
    <row r="13" spans="2:9" ht="9.75" customHeight="1" x14ac:dyDescent="0.2"/>
    <row r="14" spans="2:9" ht="33.75" customHeight="1" x14ac:dyDescent="0.2"/>
    <row r="20" ht="18" customHeight="1" x14ac:dyDescent="0.2"/>
    <row r="21" ht="24.75" customHeight="1" x14ac:dyDescent="0.2"/>
    <row r="22" ht="13.5" customHeight="1" x14ac:dyDescent="0.2"/>
    <row r="38" ht="14.25" customHeight="1" x14ac:dyDescent="0.2"/>
    <row r="39" ht="12.75" customHeight="1" x14ac:dyDescent="0.2"/>
    <row r="40" ht="14.25" customHeight="1" x14ac:dyDescent="0.2"/>
    <row r="41" ht="11.25" customHeight="1" x14ac:dyDescent="0.2"/>
    <row r="42" ht="12" customHeight="1" x14ac:dyDescent="0.2"/>
    <row r="43" ht="13.5" customHeight="1" x14ac:dyDescent="0.2"/>
    <row r="44" ht="13.5" customHeight="1" x14ac:dyDescent="0.2"/>
    <row r="47" ht="83.25" customHeight="1" x14ac:dyDescent="0.2"/>
  </sheetData>
  <mergeCells count="1">
    <mergeCell ref="F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</vt:lpstr>
      <vt:lpstr>3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2019-02-06T14:52:54Z</dcterms:modified>
</cp:coreProperties>
</file>